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adisfr-my.sharepoint.com/personal/laurent_kaddouch_ofadis_fr/Documents/Bureau/transfert fichiers pour stagiaire sur Sharepoint/"/>
    </mc:Choice>
  </mc:AlternateContent>
  <xr:revisionPtr revIDLastSave="34" documentId="13_ncr:1_{6EE6272D-94FC-4CC8-A87F-6EBC1B2809A6}" xr6:coauthVersionLast="47" xr6:coauthVersionMax="47" xr10:uidLastSave="{3F1C5767-A5F9-40DB-BAC6-0094E1CF17B9}"/>
  <bookViews>
    <workbookView xWindow="28680" yWindow="-120" windowWidth="29040" windowHeight="15840" tabRatio="722" xr2:uid="{00000000-000D-0000-FFFF-FFFF00000000}"/>
  </bookViews>
  <sheets>
    <sheet name="fctions_texte" sheetId="12" r:id="rId1"/>
    <sheet name="Training_texte" sheetId="11" r:id="rId2"/>
    <sheet name="fctions_date" sheetId="14" state="hidden" r:id="rId3"/>
    <sheet name="Training_date" sheetId="15" state="hidden" r:id="rId4"/>
    <sheet name="training_texte2" sheetId="1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ccess_2003">[1]Statistiques!$C$6:$C$35</definedName>
    <definedName name="Anglais">[2]sol_utiliser_des_noms!$B$5:$B$14</definedName>
    <definedName name="base">[1]Statistiques!$B$5:$D$35</definedName>
    <definedName name="base1">[1]Base1!$A$1:$I$148</definedName>
    <definedName name="base2" localSheetId="2">#REF!</definedName>
    <definedName name="base2" localSheetId="0">#REF!</definedName>
    <definedName name="base2" localSheetId="3">#REF!</definedName>
    <definedName name="base2">#REF!</definedName>
    <definedName name="bbnvb" localSheetId="4" hidden="1">{"page1",#N/A,FALSE,"Feuil1";"page2",#N/A,FALSE,"Feuil2";"page3",#N/A,FALSE,"Feuil3";"page4",#N/A,FALSE,"Feuil4";"page5",#N/A,FALSE,"Feuil5"}</definedName>
    <definedName name="bbnvb" hidden="1">{"page1",#N/A,FALSE,"Feuil1";"page2",#N/A,FALSE,"Feuil2";"page3",#N/A,FALSE,"Feuil3";"page4",#N/A,FALSE,"Feuil4";"page5",#N/A,FALSE,"Feuil5"}</definedName>
    <definedName name="Bonus">[1]Condition!$E$8:$E$15</definedName>
    <definedName name="coeff" localSheetId="2">#REF!</definedName>
    <definedName name="coeff" localSheetId="0">#REF!</definedName>
    <definedName name="coeff" localSheetId="3">#REF!</definedName>
    <definedName name="coeff">#REF!</definedName>
    <definedName name="Com">[1]Condition!$D$8:$D$15</definedName>
    <definedName name="conso">[3]Voitures!$B$3:$B$11</definedName>
    <definedName name="Consommation">[3]Voitures!$B$19:$J$19</definedName>
    <definedName name="Critere">'[1]Extract base1'!$L$5:$M$6</definedName>
    <definedName name="_xlnm.Criteria">'[1]Extract base1'!$L$5:$M$6</definedName>
    <definedName name="distances">[4]Villes!$B$3:$B$11</definedName>
    <definedName name="Effectif">'[5]Exo 4'!$B$2:$H$2</definedName>
    <definedName name="Excel_2003">[1]Statistiques!$B$6:$B$35</definedName>
    <definedName name="_xlnm.Extract">'[1]Extract base1'!$L$9:$M$9</definedName>
    <definedName name="f" localSheetId="4" hidden="1">{"page1",#N/A,FALSE,"Feuil1";"page2",#N/A,FALSE,"Feuil2";"page3",#N/A,FALSE,"Feuil3";"page4",#N/A,FALSE,"Feuil4";"page5",#N/A,FALSE,"Feuil5"}</definedName>
    <definedName name="f" hidden="1">{"page1",#N/A,FALSE,"Feuil1";"page2",#N/A,FALSE,"Feuil2";"page3",#N/A,FALSE,"Feuil3";"page4",#N/A,FALSE,"Feuil4";"page5",#N/A,FALSE,"Feuil5"}</definedName>
    <definedName name="Français">[2]sol_utiliser_des_noms!$C$5:$C$14</definedName>
    <definedName name="Histoire">[2]sol_utiliser_des_noms!$E$5:$E$14</definedName>
    <definedName name="Km_de_Paris">[4]Villes!$B$3:$B$11</definedName>
    <definedName name="Maths">[2]sol_utiliser_des_noms!$D$5:$D$14</definedName>
    <definedName name="moy">[2]sol_utiliser_des_noms!$F$5:$F$14</definedName>
    <definedName name="obj_delettre">'[6]SI() 1'!$C$7</definedName>
    <definedName name="obj_dieval">'[6]SI() 1'!$C$5</definedName>
    <definedName name="obj_montagne">'[6]SI() 1'!$C$6</definedName>
    <definedName name="Objectif">[1]Condition!$B$8:$B$15</definedName>
    <definedName name="Produit">[1]Facture!$G$9:$G$13</definedName>
    <definedName name="Réalisé">[1]Condition!$C$8:$C$15</definedName>
    <definedName name="Ref_du_point_de_vente">[1]Statistiques!$A$6:$A$35</definedName>
    <definedName name="Table">'[7]Recherche Table'!$B$9:$C$16</definedName>
    <definedName name="Tarif">[1]Facture!$G$8:$H$12</definedName>
    <definedName name="taux_a">'[6]SI() 1'!$G$6</definedName>
    <definedName name="Total">[1]Condition!$F$8:$F$15</definedName>
    <definedName name="toto" localSheetId="4" hidden="1">{"page1",#N/A,FALSE,"Feuil1";"page2",#N/A,FALSE,"Feuil2";"page3",#N/A,FALSE,"Feuil3";"page4",#N/A,FALSE,"Feuil4";"page5",#N/A,FALSE,"Feuil5"}</definedName>
    <definedName name="toto" hidden="1">{"page1",#N/A,FALSE,"Feuil1";"page2",#N/A,FALSE,"Feuil2";"page3",#N/A,FALSE,"Feuil3";"page4",#N/A,FALSE,"Feuil4";"page5",#N/A,FALSE,"Feuil5"}</definedName>
    <definedName name="tx_na">'[6]SI() 1'!$G$7</definedName>
    <definedName name="Vendeurs">[1]Condition!$A$8:$A$15</definedName>
    <definedName name="Villes">'[1]Villes + Voitures'!$D$3:$D$11</definedName>
    <definedName name="Voiture">[3]Voitures!$B$18:$J$18</definedName>
    <definedName name="Voitures">[3]Voitures!$A$3:$A$11</definedName>
    <definedName name="wrn.exercices." localSheetId="4" hidden="1">{"page1",#N/A,FALSE,"Feuil1";"page2",#N/A,FALSE,"Feuil2";"page3",#N/A,FALSE,"Feuil3";"page4",#N/A,FALSE,"Feuil4";"page5",#N/A,FALSE,"Feuil5"}</definedName>
    <definedName name="wrn.exercices." hidden="1">{"page1",#N/A,FALSE,"Feuil1";"page2",#N/A,FALSE,"Feuil2";"page3",#N/A,FALSE,"Feuil3";"page4",#N/A,FALSE,"Feuil4";"page5",#N/A,FALSE,"Feuil5"}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4" l="1"/>
  <c r="A29" i="14" s="1"/>
  <c r="A22" i="14" l="1"/>
  <c r="A25" i="14"/>
  <c r="A26" i="14"/>
  <c r="A19" i="14"/>
  <c r="A27" i="14"/>
  <c r="A20" i="14"/>
  <c r="A28" i="14"/>
  <c r="A21" i="14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E15" i="14"/>
  <c r="E14" i="14"/>
  <c r="E13" i="14"/>
  <c r="E12" i="14"/>
  <c r="E11" i="14"/>
  <c r="E10" i="14"/>
  <c r="E9" i="14"/>
  <c r="E8" i="14"/>
  <c r="E7" i="14"/>
  <c r="E6" i="14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I2" i="12"/>
  <c r="A23" i="14" l="1"/>
  <c r="A2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Ofadis</author>
  </authors>
  <commentList>
    <comment ref="E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extraire le nom du collaborateur à partir de la cellule B2</t>
        </r>
      </text>
    </comment>
    <comment ref="F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extraire le prénom du collaborateur à partir de la cellule B2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Ofadis</author>
  </authors>
  <commentList>
    <comment ref="O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on peut aussi choisir les mois ou les années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Ofadis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A calculer</t>
        </r>
      </text>
    </comment>
    <comment ref="H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correspond au dernier jour du mois précédent de la date calculée en cellule C3</t>
        </r>
      </text>
    </comment>
    <comment ref="L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les primes sont payées deux mois après la date de cloture et en fin de mois</t>
        </r>
      </text>
    </comment>
    <comment ref="G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A Calculer</t>
        </r>
      </text>
    </comment>
    <comment ref="H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A Calculer</t>
        </r>
      </text>
    </comment>
    <comment ref="I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A Calculer</t>
        </r>
      </text>
    </comment>
  </commentList>
</comments>
</file>

<file path=xl/sharedStrings.xml><?xml version="1.0" encoding="utf-8"?>
<sst xmlns="http://schemas.openxmlformats.org/spreadsheetml/2006/main" count="3152" uniqueCount="920">
  <si>
    <t>France</t>
  </si>
  <si>
    <t>Espagne</t>
  </si>
  <si>
    <t>Allemagne</t>
  </si>
  <si>
    <t>Clio V6</t>
  </si>
  <si>
    <t>Grand Espace</t>
  </si>
  <si>
    <t>Grand Scénic</t>
  </si>
  <si>
    <t>Kangoo 4X4</t>
  </si>
  <si>
    <t>Laguna break</t>
  </si>
  <si>
    <t>Mégane break</t>
  </si>
  <si>
    <t>Mégane coupé</t>
  </si>
  <si>
    <t>Trafic Generation</t>
  </si>
  <si>
    <t>code</t>
  </si>
  <si>
    <t>Pays</t>
  </si>
  <si>
    <t>Vendeur</t>
  </si>
  <si>
    <t>Qté</t>
  </si>
  <si>
    <t>Date</t>
  </si>
  <si>
    <t>Modèle</t>
  </si>
  <si>
    <t>Type</t>
  </si>
  <si>
    <t>Valeur</t>
  </si>
  <si>
    <t>Total</t>
  </si>
  <si>
    <t xml:space="preserve">4 premiers caracteres du code </t>
  </si>
  <si>
    <t xml:space="preserve">4 derniers caracteres du code </t>
  </si>
  <si>
    <t>Nb de caracteres  du modele</t>
  </si>
  <si>
    <t>Position de l'espace dans le modèle</t>
  </si>
  <si>
    <t>Le premier terme du modele</t>
  </si>
  <si>
    <t>Le dernier terme du modele</t>
  </si>
  <si>
    <t>Création du code de la colonne A</t>
  </si>
  <si>
    <t>Australie</t>
  </si>
  <si>
    <t>Marie</t>
  </si>
  <si>
    <t>Clio tricorps</t>
  </si>
  <si>
    <t>VP</t>
  </si>
  <si>
    <t>Nadia</t>
  </si>
  <si>
    <t>Clio estate</t>
  </si>
  <si>
    <t>Tibet</t>
  </si>
  <si>
    <t>Lamasu</t>
  </si>
  <si>
    <t>Kangoo Pampa</t>
  </si>
  <si>
    <t>Maroc</t>
  </si>
  <si>
    <t>Norbert</t>
  </si>
  <si>
    <t>Master Ambiance</t>
  </si>
  <si>
    <t>VU</t>
  </si>
  <si>
    <t>Roland</t>
  </si>
  <si>
    <t>Benin</t>
  </si>
  <si>
    <t>Youssef</t>
  </si>
  <si>
    <t>Japon</t>
  </si>
  <si>
    <t>François</t>
  </si>
  <si>
    <t>Modus Privilège</t>
  </si>
  <si>
    <t>Etats-Unis d'Amérique</t>
  </si>
  <si>
    <t>Barth</t>
  </si>
  <si>
    <t>Scénic Ambiance</t>
  </si>
  <si>
    <t>Frédérique</t>
  </si>
  <si>
    <t>Twingo Wind</t>
  </si>
  <si>
    <t>Méxique</t>
  </si>
  <si>
    <t>Sandra</t>
  </si>
  <si>
    <t>Russie</t>
  </si>
  <si>
    <t>Séraphin</t>
  </si>
  <si>
    <t>Laguna estate</t>
  </si>
  <si>
    <t>Hongrie</t>
  </si>
  <si>
    <t>Humphret</t>
  </si>
  <si>
    <t>Mégane cabriolet</t>
  </si>
  <si>
    <t>Kitaro</t>
  </si>
  <si>
    <t>Mégane Sport</t>
  </si>
  <si>
    <t>Laurent</t>
  </si>
  <si>
    <t>Misato</t>
  </si>
  <si>
    <t>Bulgarie</t>
  </si>
  <si>
    <t>Ramond</t>
  </si>
  <si>
    <t>Canada</t>
  </si>
  <si>
    <t>Harisson</t>
  </si>
  <si>
    <t>Vel Satis</t>
  </si>
  <si>
    <t>Chine</t>
  </si>
  <si>
    <t>Fu</t>
  </si>
  <si>
    <t>Clio Sport</t>
  </si>
  <si>
    <t>Algérie</t>
  </si>
  <si>
    <t>Charles-Henry</t>
  </si>
  <si>
    <t>Lucien</t>
  </si>
  <si>
    <t>Cameroun</t>
  </si>
  <si>
    <t>Charles</t>
  </si>
  <si>
    <t>Congo</t>
  </si>
  <si>
    <t>Estienne</t>
  </si>
  <si>
    <t>Mohamed</t>
  </si>
  <si>
    <t>John</t>
  </si>
  <si>
    <t>Alexandre</t>
  </si>
  <si>
    <t>Boris</t>
  </si>
  <si>
    <t>Mégane berline</t>
  </si>
  <si>
    <t>Miguel</t>
  </si>
  <si>
    <t>Jean Luc</t>
  </si>
  <si>
    <t>Germaine</t>
  </si>
  <si>
    <t>Kangoo Express</t>
  </si>
  <si>
    <t>Antoine</t>
  </si>
  <si>
    <t>Nathalie</t>
  </si>
  <si>
    <t>André</t>
  </si>
  <si>
    <t>Jean-Paul</t>
  </si>
  <si>
    <t>Bertrand</t>
  </si>
  <si>
    <t>José</t>
  </si>
  <si>
    <t>Jilali</t>
  </si>
  <si>
    <t>Marcel</t>
  </si>
  <si>
    <t>Marleine</t>
  </si>
  <si>
    <t>Hilario</t>
  </si>
  <si>
    <t>Adolph</t>
  </si>
  <si>
    <t>Cipion</t>
  </si>
  <si>
    <t>Homer</t>
  </si>
  <si>
    <t>Espace Ambiance</t>
  </si>
  <si>
    <t>Santos</t>
  </si>
  <si>
    <t>Jamel</t>
  </si>
  <si>
    <t>Chang</t>
  </si>
  <si>
    <t>Rachid</t>
  </si>
  <si>
    <t>Arlette</t>
  </si>
  <si>
    <t>Jackie</t>
  </si>
  <si>
    <t>Vladimir</t>
  </si>
  <si>
    <t>Lionel</t>
  </si>
  <si>
    <t>Louise</t>
  </si>
  <si>
    <t>Elsa</t>
  </si>
  <si>
    <t>Eric</t>
  </si>
  <si>
    <t>Mariline</t>
  </si>
  <si>
    <t>Ingride</t>
  </si>
  <si>
    <t>Trafic Privilège</t>
  </si>
  <si>
    <t>Otto</t>
  </si>
  <si>
    <t>Jacques</t>
  </si>
  <si>
    <t>Max</t>
  </si>
  <si>
    <t>Agnès</t>
  </si>
  <si>
    <t>Alain</t>
  </si>
  <si>
    <t>Lisa</t>
  </si>
  <si>
    <t>Anne-France</t>
  </si>
  <si>
    <t>Marge</t>
  </si>
  <si>
    <t>Chloe</t>
  </si>
  <si>
    <t>Ancel</t>
  </si>
  <si>
    <t>Kitto</t>
  </si>
  <si>
    <t>Céline</t>
  </si>
  <si>
    <t>David</t>
  </si>
  <si>
    <t>Amid</t>
  </si>
  <si>
    <t>Isabelle</t>
  </si>
  <si>
    <t>Lison</t>
  </si>
  <si>
    <t>Martin</t>
  </si>
  <si>
    <t xml:space="preserve">Suivi Facturation et Paiement Client </t>
  </si>
  <si>
    <t>Date du jour</t>
  </si>
  <si>
    <t>N°FACT</t>
  </si>
  <si>
    <t>Code Client</t>
  </si>
  <si>
    <t>CLIENT</t>
  </si>
  <si>
    <t>DATE FACTURE</t>
  </si>
  <si>
    <t xml:space="preserve">Nombre de jours entre l'échéance et la date du jour </t>
  </si>
  <si>
    <t>F201303158</t>
  </si>
  <si>
    <t>C2013456A</t>
  </si>
  <si>
    <t>ALIDERE</t>
  </si>
  <si>
    <t>F201303159</t>
  </si>
  <si>
    <t>C2013457M</t>
  </si>
  <si>
    <t>MARCURE</t>
  </si>
  <si>
    <t>F201303160</t>
  </si>
  <si>
    <t>C2013458B</t>
  </si>
  <si>
    <t>BERINGE</t>
  </si>
  <si>
    <t>F201303161</t>
  </si>
  <si>
    <t>C2013459E</t>
  </si>
  <si>
    <t>EMILIA</t>
  </si>
  <si>
    <t>F201303162</t>
  </si>
  <si>
    <t>C2013460Y</t>
  </si>
  <si>
    <t>YVESI</t>
  </si>
  <si>
    <t>F201303163</t>
  </si>
  <si>
    <t>C2013461A</t>
  </si>
  <si>
    <t>ALEXANDRE</t>
  </si>
  <si>
    <t>F201303164</t>
  </si>
  <si>
    <t>C2013462L</t>
  </si>
  <si>
    <t>LANDRY</t>
  </si>
  <si>
    <t>F201303165</t>
  </si>
  <si>
    <t>C2013463I</t>
  </si>
  <si>
    <t>IGORD</t>
  </si>
  <si>
    <t>F201303166</t>
  </si>
  <si>
    <t>C2013464F</t>
  </si>
  <si>
    <t>FLOREGE</t>
  </si>
  <si>
    <t>F201303167</t>
  </si>
  <si>
    <t>C2013465V</t>
  </si>
  <si>
    <t>VICTERE</t>
  </si>
  <si>
    <t>DATE ECHEANCE A 30 jours</t>
  </si>
  <si>
    <t>ECHEANCE 30 jours fin de mois</t>
  </si>
  <si>
    <t>Année de création</t>
  </si>
  <si>
    <t>Mois de création</t>
  </si>
  <si>
    <t>Jour de création</t>
  </si>
  <si>
    <t>Date création Code Client</t>
  </si>
  <si>
    <t>Depuis combien de temps est-il client chez nous?</t>
  </si>
  <si>
    <t>Autres exemples de calculs sur les dates</t>
  </si>
  <si>
    <t>Combien de jours ouvrés entre la date de facture et la date d'échéance?</t>
  </si>
  <si>
    <t>Jours fériés</t>
  </si>
  <si>
    <t>Numéro de la semaine</t>
  </si>
  <si>
    <t>Matricule</t>
  </si>
  <si>
    <t>Nom</t>
  </si>
  <si>
    <t>Prenom</t>
  </si>
  <si>
    <t>sexe</t>
  </si>
  <si>
    <t>Secteur</t>
  </si>
  <si>
    <t>Ca Réalisé</t>
  </si>
  <si>
    <t>OF200903478</t>
  </si>
  <si>
    <t>BOUGIURA</t>
  </si>
  <si>
    <t>Zhora</t>
  </si>
  <si>
    <t>F</t>
  </si>
  <si>
    <t xml:space="preserve">Autrans </t>
  </si>
  <si>
    <t>OF200903479</t>
  </si>
  <si>
    <t>BOUHANS</t>
  </si>
  <si>
    <t>M</t>
  </si>
  <si>
    <t>PARIS</t>
  </si>
  <si>
    <t>OF200903480</t>
  </si>
  <si>
    <t>BOULAY</t>
  </si>
  <si>
    <t xml:space="preserve">Bordeaux </t>
  </si>
  <si>
    <t>OF200903481</t>
  </si>
  <si>
    <t>BOULDOIRES</t>
  </si>
  <si>
    <t>Yolande</t>
  </si>
  <si>
    <t>Belfort</t>
  </si>
  <si>
    <t>OF200903482</t>
  </si>
  <si>
    <t>BOULET</t>
  </si>
  <si>
    <t>Jocelyne</t>
  </si>
  <si>
    <t>OF200903483</t>
  </si>
  <si>
    <t>BOUQUETY</t>
  </si>
  <si>
    <t>OF200903484</t>
  </si>
  <si>
    <t>BOURE</t>
  </si>
  <si>
    <t>Dominique</t>
  </si>
  <si>
    <t xml:space="preserve">Velet </t>
  </si>
  <si>
    <t>OF200903485</t>
  </si>
  <si>
    <t>BOURELY</t>
  </si>
  <si>
    <t>Jean-pierre</t>
  </si>
  <si>
    <t xml:space="preserve">Montry </t>
  </si>
  <si>
    <t>OF200903486</t>
  </si>
  <si>
    <t>BOURGEOIS</t>
  </si>
  <si>
    <t>Guylaine</t>
  </si>
  <si>
    <t>OF200903487</t>
  </si>
  <si>
    <t>BOUSQUET</t>
  </si>
  <si>
    <t>Anne-marie</t>
  </si>
  <si>
    <t xml:space="preserve">Marseille </t>
  </si>
  <si>
    <t>OF200903488</t>
  </si>
  <si>
    <t>BOUVIER</t>
  </si>
  <si>
    <t>OF200903489</t>
  </si>
  <si>
    <t>BOUZOU</t>
  </si>
  <si>
    <t>Frederike</t>
  </si>
  <si>
    <t>OF200903490</t>
  </si>
  <si>
    <t>BOYER</t>
  </si>
  <si>
    <t>Monique</t>
  </si>
  <si>
    <t xml:space="preserve">Compiègne </t>
  </si>
  <si>
    <t>OF200903491</t>
  </si>
  <si>
    <t>BRAICHET</t>
  </si>
  <si>
    <t>Jean-marc</t>
  </si>
  <si>
    <t>OF200903492</t>
  </si>
  <si>
    <t>BRANCO</t>
  </si>
  <si>
    <t>Olivia</t>
  </si>
  <si>
    <t>OF200903493</t>
  </si>
  <si>
    <t>BRAS</t>
  </si>
  <si>
    <t>Pierre-louis</t>
  </si>
  <si>
    <t xml:space="preserve">Saint Quentin </t>
  </si>
  <si>
    <t>OF200903494</t>
  </si>
  <si>
    <t>BRASSEUR</t>
  </si>
  <si>
    <t>Date de naissance</t>
  </si>
  <si>
    <t>Age</t>
  </si>
  <si>
    <t>Calcul des primes Commerçiaux</t>
  </si>
  <si>
    <t>Prime</t>
  </si>
  <si>
    <t>Année de naissance</t>
  </si>
  <si>
    <t>Date du jour :</t>
  </si>
  <si>
    <t>Age en mois</t>
  </si>
  <si>
    <t>Date de cloture des primes :</t>
  </si>
  <si>
    <t>date de paiement des primes</t>
  </si>
  <si>
    <t>Nombre de jours entre la date de paiement et la date de cloture des primes</t>
  </si>
  <si>
    <t>Nombre de jours ouvrés entre la date de paiement et la date de cloture des primes</t>
  </si>
  <si>
    <t>matricule</t>
  </si>
  <si>
    <t>Nom Collaborateur</t>
  </si>
  <si>
    <t>Prénom Collaborateur</t>
  </si>
  <si>
    <t>categorie</t>
  </si>
  <si>
    <t>Site</t>
  </si>
  <si>
    <t>domaine</t>
  </si>
  <si>
    <t>intitulé</t>
  </si>
  <si>
    <t>logiciel</t>
  </si>
  <si>
    <t>datedebut</t>
  </si>
  <si>
    <t>Jour de presence</t>
  </si>
  <si>
    <t>005231</t>
  </si>
  <si>
    <t>A</t>
  </si>
  <si>
    <t>Bureautique</t>
  </si>
  <si>
    <t>OPEN OFFICE WRITER Initiation</t>
  </si>
  <si>
    <t>OPEN OFFICE WRITER</t>
  </si>
  <si>
    <t>009996</t>
  </si>
  <si>
    <t>C</t>
  </si>
  <si>
    <t>OPEN OFFICECALC Intiation</t>
  </si>
  <si>
    <t>OPEN OFFICECALC</t>
  </si>
  <si>
    <t>015029</t>
  </si>
  <si>
    <t>OPEN OFFICE IMPRESS Intiation</t>
  </si>
  <si>
    <t>OPEN OFFICE IMPRESS</t>
  </si>
  <si>
    <t>015429</t>
  </si>
  <si>
    <t>Access Perfectionnement</t>
  </si>
  <si>
    <t>Access</t>
  </si>
  <si>
    <t>017752</t>
  </si>
  <si>
    <t>Excel perfectionnement</t>
  </si>
  <si>
    <t>Excel</t>
  </si>
  <si>
    <t>018092</t>
  </si>
  <si>
    <t>Combrée</t>
  </si>
  <si>
    <t>OPEN OFFICECALC Perfectionnement</t>
  </si>
  <si>
    <t>020073</t>
  </si>
  <si>
    <t>Outlook initiation</t>
  </si>
  <si>
    <t>Outlook</t>
  </si>
  <si>
    <t>020620</t>
  </si>
  <si>
    <t>022546</t>
  </si>
  <si>
    <t>B</t>
  </si>
  <si>
    <t>OPEN OFFICE WRITER Perfectionnement</t>
  </si>
  <si>
    <t>001308</t>
  </si>
  <si>
    <t>Outlook expert</t>
  </si>
  <si>
    <t>001593</t>
  </si>
  <si>
    <t>Word expert</t>
  </si>
  <si>
    <t>Word</t>
  </si>
  <si>
    <t>004034</t>
  </si>
  <si>
    <t>010475</t>
  </si>
  <si>
    <t>Word perfectionnement</t>
  </si>
  <si>
    <t>012332</t>
  </si>
  <si>
    <t>014186</t>
  </si>
  <si>
    <t xml:space="preserve">Val de Reuil </t>
  </si>
  <si>
    <t>Access Initiation</t>
  </si>
  <si>
    <t>014964</t>
  </si>
  <si>
    <t xml:space="preserve">Monthlery </t>
  </si>
  <si>
    <t>015540</t>
  </si>
  <si>
    <t>016994</t>
  </si>
  <si>
    <t>Powerpoint initiation</t>
  </si>
  <si>
    <t>Powerpoint</t>
  </si>
  <si>
    <t>019267</t>
  </si>
  <si>
    <t>Excel expert</t>
  </si>
  <si>
    <t>020952</t>
  </si>
  <si>
    <t>022433</t>
  </si>
  <si>
    <t>OPEN OFFICE IMPRESS Perfectionnement</t>
  </si>
  <si>
    <t>002117</t>
  </si>
  <si>
    <t>003508</t>
  </si>
  <si>
    <t>004651</t>
  </si>
  <si>
    <t>006530</t>
  </si>
  <si>
    <t>007446</t>
  </si>
  <si>
    <t xml:space="preserve">Doullens </t>
  </si>
  <si>
    <t>007543</t>
  </si>
  <si>
    <t>011576</t>
  </si>
  <si>
    <t>Excel initiation</t>
  </si>
  <si>
    <t>013888</t>
  </si>
  <si>
    <t>014015</t>
  </si>
  <si>
    <t>015983</t>
  </si>
  <si>
    <t>016891</t>
  </si>
  <si>
    <t>Word initiation</t>
  </si>
  <si>
    <t>017141</t>
  </si>
  <si>
    <t>018687</t>
  </si>
  <si>
    <t>018891</t>
  </si>
  <si>
    <t>Powerpoint perfectionnement</t>
  </si>
  <si>
    <t>019423</t>
  </si>
  <si>
    <t>019617</t>
  </si>
  <si>
    <t>021105</t>
  </si>
  <si>
    <t>002245</t>
  </si>
  <si>
    <t>007684</t>
  </si>
  <si>
    <t>009816</t>
  </si>
  <si>
    <t>014934</t>
  </si>
  <si>
    <t>015373</t>
  </si>
  <si>
    <t>016563</t>
  </si>
  <si>
    <t>019350</t>
  </si>
  <si>
    <t>Outlook perfectionnement</t>
  </si>
  <si>
    <t>021533</t>
  </si>
  <si>
    <t>004891</t>
  </si>
  <si>
    <t>005983</t>
  </si>
  <si>
    <t>012489</t>
  </si>
  <si>
    <t>013387</t>
  </si>
  <si>
    <t xml:space="preserve"> Strasbourg </t>
  </si>
  <si>
    <t>017707</t>
  </si>
  <si>
    <t>018750</t>
  </si>
  <si>
    <t>022119</t>
  </si>
  <si>
    <t>000873</t>
  </si>
  <si>
    <t>002781</t>
  </si>
  <si>
    <t>005373</t>
  </si>
  <si>
    <t>009026</t>
  </si>
  <si>
    <t>010255</t>
  </si>
  <si>
    <t>010264</t>
  </si>
  <si>
    <t>012452</t>
  </si>
  <si>
    <t>012471</t>
  </si>
  <si>
    <t xml:space="preserve">Langres </t>
  </si>
  <si>
    <t>014274</t>
  </si>
  <si>
    <t>017264</t>
  </si>
  <si>
    <t>017804</t>
  </si>
  <si>
    <t>Powerpoint Expert</t>
  </si>
  <si>
    <t>021548</t>
  </si>
  <si>
    <t xml:space="preserve">Lanrodec </t>
  </si>
  <si>
    <t>023270</t>
  </si>
  <si>
    <t>001662</t>
  </si>
  <si>
    <t>002151</t>
  </si>
  <si>
    <t>006007</t>
  </si>
  <si>
    <t>006472</t>
  </si>
  <si>
    <t xml:space="preserve">Saint Clément les Places </t>
  </si>
  <si>
    <t>008248</t>
  </si>
  <si>
    <t>011686</t>
  </si>
  <si>
    <t>014369</t>
  </si>
  <si>
    <t xml:space="preserve">Burdignin </t>
  </si>
  <si>
    <t>014917</t>
  </si>
  <si>
    <t>Nom et Prénom du collaborateur</t>
  </si>
  <si>
    <t>LEDEE Sonia</t>
  </si>
  <si>
    <t>PERKIC Valerie</t>
  </si>
  <si>
    <t>ROUSSELET Claire</t>
  </si>
  <si>
    <t>WETSTEIN Elisabeth</t>
  </si>
  <si>
    <t>DEQUIVRE Noelle</t>
  </si>
  <si>
    <t>BATEL Yves</t>
  </si>
  <si>
    <t>SROUSSI Elisabeth</t>
  </si>
  <si>
    <t>MAHO Sandra</t>
  </si>
  <si>
    <t>VALLEJO Annick</t>
  </si>
  <si>
    <t>DURET Pascal</t>
  </si>
  <si>
    <t>PERNET Lydia</t>
  </si>
  <si>
    <t>POUPARD Francois</t>
  </si>
  <si>
    <t>TOURNELIER Patrick</t>
  </si>
  <si>
    <t>BAFFOY-FAYARD Nadege</t>
  </si>
  <si>
    <t>SIWEK Patricia</t>
  </si>
  <si>
    <t>COETMEUR Jean</t>
  </si>
  <si>
    <t>BENBELKACEM Dalida</t>
  </si>
  <si>
    <t>GARILLON Alban</t>
  </si>
  <si>
    <t>SICART Daniel</t>
  </si>
  <si>
    <t>TURCAN Ghislaine</t>
  </si>
  <si>
    <t>PILTE Jocelyne</t>
  </si>
  <si>
    <t>BOCHARD Marie-florence</t>
  </si>
  <si>
    <t>ALARY Michel</t>
  </si>
  <si>
    <t>HIEGEL Fabienne</t>
  </si>
  <si>
    <t>VIVIAND Philippe</t>
  </si>
  <si>
    <t>MOUSSOUNI Ibrahim</t>
  </si>
  <si>
    <t>LIGNOT-LELOUP Mathilde</t>
  </si>
  <si>
    <t>BILLARD Ariane</t>
  </si>
  <si>
    <t>BRIAND Catherine</t>
  </si>
  <si>
    <t>PEREZ Chantal</t>
  </si>
  <si>
    <t>BIGOT Genevieve</t>
  </si>
  <si>
    <t>MAROT Angelique</t>
  </si>
  <si>
    <t>GREGOIRE Laure</t>
  </si>
  <si>
    <t>DEJAEGHERE Murielle</t>
  </si>
  <si>
    <t>REMAY Frederic</t>
  </si>
  <si>
    <t>FLAMANT Pascale</t>
  </si>
  <si>
    <t>GILARDIN-CHERION Stephanie</t>
  </si>
  <si>
    <t>PHILIPPE-VIALLARD Sylvie</t>
  </si>
  <si>
    <t>AMRAOUI Mohamed</t>
  </si>
  <si>
    <t>POUILLARD Maite</t>
  </si>
  <si>
    <t>ORIGNY Severine</t>
  </si>
  <si>
    <t>DAGRON Fabrice</t>
  </si>
  <si>
    <t>PILLAZ Isabelle</t>
  </si>
  <si>
    <t>ENDELER Claudette</t>
  </si>
  <si>
    <t>BAUDEL Emmanuel</t>
  </si>
  <si>
    <t>REYNAERT Arnaud</t>
  </si>
  <si>
    <t>LAMBOLEY-GRAFFIN Isabelle</t>
  </si>
  <si>
    <t>HOPPE Gabrielle</t>
  </si>
  <si>
    <t>RICCARDI Daniele</t>
  </si>
  <si>
    <t>BENSAADA Soheir</t>
  </si>
  <si>
    <t>DAMIGUET-ARNAL Christine</t>
  </si>
  <si>
    <t>GAL Christian</t>
  </si>
  <si>
    <t>PAON Serge</t>
  </si>
  <si>
    <t>EMMANUELLI Chantal</t>
  </si>
  <si>
    <t>GESSAT Pierre</t>
  </si>
  <si>
    <t>HOUZELOT Rene-nicolas</t>
  </si>
  <si>
    <t>BOUHANS Eric</t>
  </si>
  <si>
    <t>ESCOLAN Claude</t>
  </si>
  <si>
    <t>GOENAGA Serge</t>
  </si>
  <si>
    <t>RICHE Suzanne</t>
  </si>
  <si>
    <t>DUNAUD Sylvie</t>
  </si>
  <si>
    <t>DVORACSEK Hugues</t>
  </si>
  <si>
    <t>MAURICE Nelly</t>
  </si>
  <si>
    <t>GUILLEMIN Dominique</t>
  </si>
  <si>
    <t>DESPLAN Alexe</t>
  </si>
  <si>
    <t>RENAULD Marie-joelle</t>
  </si>
  <si>
    <t>HERIBEL Nelly</t>
  </si>
  <si>
    <t>SPITERI Josiane</t>
  </si>
  <si>
    <t>Nombre de caractères des intitulés de la colonne logiciel</t>
  </si>
  <si>
    <t>Extraire les 3 premières lettres du site</t>
  </si>
  <si>
    <t>TRENQUELLEON Charles</t>
  </si>
  <si>
    <t>Mail</t>
  </si>
  <si>
    <t>Prénom</t>
  </si>
  <si>
    <t>laurent.kaddouch@ofadis.fr</t>
  </si>
  <si>
    <t>julie.neuplanche@ofadis.fr</t>
  </si>
  <si>
    <t>marie.fradi@gmail.com</t>
  </si>
  <si>
    <t>emile.berg@gmail.com</t>
  </si>
  <si>
    <t>Jour de l'an</t>
  </si>
  <si>
    <t>Lundi Pâques</t>
  </si>
  <si>
    <t>Fete du travail</t>
  </si>
  <si>
    <t>Victoire 1945</t>
  </si>
  <si>
    <t>Ascension</t>
  </si>
  <si>
    <t>Lundi de pentecote</t>
  </si>
  <si>
    <t>Fete nationale</t>
  </si>
  <si>
    <t>Assomption</t>
  </si>
  <si>
    <t>Toussaint</t>
  </si>
  <si>
    <t>Armistice</t>
  </si>
  <si>
    <t>Noel</t>
  </si>
  <si>
    <t>Construction de la date de création de la fiche Client</t>
  </si>
  <si>
    <t>Nombre de Caractères</t>
  </si>
  <si>
    <t>Position de l'espace</t>
  </si>
  <si>
    <t>PELATA Marie-ther</t>
  </si>
  <si>
    <t>DECHAUX Marie-helene</t>
  </si>
  <si>
    <t>MELON-RIEY Beatrice</t>
  </si>
  <si>
    <t>DOS-SANTOS Celia</t>
  </si>
  <si>
    <t>CHIMIER Marie-helene</t>
  </si>
  <si>
    <t>2021_1ClioVPMari</t>
  </si>
  <si>
    <t>2021_2ClioVPNadi</t>
  </si>
  <si>
    <t>2021_1KangooVPLama</t>
  </si>
  <si>
    <t>2021_1KangooVPNorb</t>
  </si>
  <si>
    <t>2021_1MasterVUMari</t>
  </si>
  <si>
    <t>2021_1MéganeVPRola</t>
  </si>
  <si>
    <t>2021_1MéganeVPYous</t>
  </si>
  <si>
    <t>2021_3ModusVPFran</t>
  </si>
  <si>
    <t>2021_1ScénicVPBart</t>
  </si>
  <si>
    <t>2021_1TraficVPMari</t>
  </si>
  <si>
    <t>2021_4TraficVPNorb</t>
  </si>
  <si>
    <t>2021_4TwingoVPFréd</t>
  </si>
  <si>
    <t>2021_3ClioVPSand</t>
  </si>
  <si>
    <t>2021_2LagunaVPSéra</t>
  </si>
  <si>
    <t>2021_1MéganeVPHump</t>
  </si>
  <si>
    <t>2021_4MéganeVPKita</t>
  </si>
  <si>
    <t>2021_1MéganeVPLaur</t>
  </si>
  <si>
    <t>2021_3MéganeVPMisa</t>
  </si>
  <si>
    <t>2021_4ModusVPRamo</t>
  </si>
  <si>
    <t>2021_3ScénicVPSand</t>
  </si>
  <si>
    <t>2021_1VelVPHari</t>
  </si>
  <si>
    <t>2021_3ClioVPVPFu</t>
  </si>
  <si>
    <t>2021_1GrandVPBart</t>
  </si>
  <si>
    <t>2021_4GrandVPChar</t>
  </si>
  <si>
    <t>2021_2GrandVPLuci</t>
  </si>
  <si>
    <t>2021_1KangooVPChar</t>
  </si>
  <si>
    <t>2021_4KangooVPEsti</t>
  </si>
  <si>
    <t>2021_4KangooVPLuci</t>
  </si>
  <si>
    <t>2021_1KangooVPMoha</t>
  </si>
  <si>
    <t>2021_1LagunaVPChar</t>
  </si>
  <si>
    <t>2021_3LagunaVPJohn</t>
  </si>
  <si>
    <t>2021_4MéganeVPAlex</t>
  </si>
  <si>
    <t>2021_1MéganeVPBori</t>
  </si>
  <si>
    <t>2021_2MéganeVPMigu</t>
  </si>
  <si>
    <t>2021_3MéganeVPSand</t>
  </si>
  <si>
    <t>2021_1ModusVPMisa</t>
  </si>
  <si>
    <t>2021_3ModusVPMoha</t>
  </si>
  <si>
    <t>2021_4ScénicVPJean</t>
  </si>
  <si>
    <t>2021_1TraficVPMoha</t>
  </si>
  <si>
    <t>2021_4KangooVPGerm</t>
  </si>
  <si>
    <t>2021_4KangooVURola</t>
  </si>
  <si>
    <t>2021_3LagunaVPAnto</t>
  </si>
  <si>
    <t>2021_3LagunaVPNath</t>
  </si>
  <si>
    <t>2021_1MéganeVPAnto</t>
  </si>
  <si>
    <t>2021_4MéganeVPBart</t>
  </si>
  <si>
    <t>2021_4MéganeVPJean</t>
  </si>
  <si>
    <t>2021_4ScénicVPAndr</t>
  </si>
  <si>
    <t>2021_2VelVPJean</t>
  </si>
  <si>
    <t>2021_3ClioVPBert</t>
  </si>
  <si>
    <t>2021_3GrandVPJosé</t>
  </si>
  <si>
    <t>2021_1KangooVPAnto</t>
  </si>
  <si>
    <t>2021_3KangooVPBart</t>
  </si>
  <si>
    <t>2021_1KangooVPJila</t>
  </si>
  <si>
    <t>2021_1KangooVPMarc</t>
  </si>
  <si>
    <t>2021_1KangooVPMarl</t>
  </si>
  <si>
    <t>2021_3LagunaVPChar</t>
  </si>
  <si>
    <t>2021_2LagunaVPHila</t>
  </si>
  <si>
    <t>2021_3MasterVUSéra</t>
  </si>
  <si>
    <t>2021_3MéganeVPAdol</t>
  </si>
  <si>
    <t>2021_3MéganeVPCipi</t>
  </si>
  <si>
    <t>2021_1MéganeVPFran</t>
  </si>
  <si>
    <t>2021_4MéganeVPGerm</t>
  </si>
  <si>
    <t>2021_2MéganeVPHome</t>
  </si>
  <si>
    <t>2021_1ScénicVPHila</t>
  </si>
  <si>
    <t>2021_2TwingoVPHome</t>
  </si>
  <si>
    <t>2021_1ClioVPJean</t>
  </si>
  <si>
    <t>2021_4EspaceVPFréd</t>
  </si>
  <si>
    <t>2021_3LagunaVPHump</t>
  </si>
  <si>
    <t>2021_4LagunaVPSant</t>
  </si>
  <si>
    <t>2021_3VelVPHila</t>
  </si>
  <si>
    <t>2021_2ClioVPFréd</t>
  </si>
  <si>
    <t>2021_4GrandVPMisa</t>
  </si>
  <si>
    <t>2021_4GrandVPNadi</t>
  </si>
  <si>
    <t>2021_4KangooVPNath</t>
  </si>
  <si>
    <t>2021_2KangooVUAnto</t>
  </si>
  <si>
    <t>2021_3KangooVUHump</t>
  </si>
  <si>
    <t>2021_1LagunaVPMoha</t>
  </si>
  <si>
    <t>2021_2MéganeVPJame</t>
  </si>
  <si>
    <t>2021_4MéganeVPNorb</t>
  </si>
  <si>
    <t>2021_4TraficVPHome</t>
  </si>
  <si>
    <t>2021_2VelVPChan</t>
  </si>
  <si>
    <t>2021_3VelVPRach</t>
  </si>
  <si>
    <t>2021_2ClioVPArle</t>
  </si>
  <si>
    <t>2021_4ClioVPBart</t>
  </si>
  <si>
    <t>2021_4GrandVPJila</t>
  </si>
  <si>
    <t>2021_1KangooVUJack</t>
  </si>
  <si>
    <t>2021_4MasterVUCipi</t>
  </si>
  <si>
    <t>2021_4MasterVUJohn</t>
  </si>
  <si>
    <t>2021_2MéganeVPVlad</t>
  </si>
  <si>
    <t>2021_4EspaceVPLion</t>
  </si>
  <si>
    <t>2021_1GrandVPLoui</t>
  </si>
  <si>
    <t>2021_1MéganeVPArle</t>
  </si>
  <si>
    <t>2021_3MéganeVPElsa</t>
  </si>
  <si>
    <t>2021_1MéganeVPEric</t>
  </si>
  <si>
    <t>2021_1MéganeVPJean</t>
  </si>
  <si>
    <t>2021_4MéganeVPLion</t>
  </si>
  <si>
    <t>2021_1MéganeVPVlad</t>
  </si>
  <si>
    <t>2021_1ScénicVPNath</t>
  </si>
  <si>
    <t>2021_1ScénicVPVlad</t>
  </si>
  <si>
    <t>2021_3TraficVUIngr</t>
  </si>
  <si>
    <t>2021_4ClioVPJosé</t>
  </si>
  <si>
    <t>2021_2ClioVPOtto</t>
  </si>
  <si>
    <t>2021_3GrandVPBart</t>
  </si>
  <si>
    <t>2021_1GrandVPHari</t>
  </si>
  <si>
    <t>2021_4KangooVUJack</t>
  </si>
  <si>
    <t>2021_1LagunaVPMari</t>
  </si>
  <si>
    <t>2021_1MéganeVPJacq</t>
  </si>
  <si>
    <t>2021_1MéganeVPMoha</t>
  </si>
  <si>
    <t>2021_3TraficVPMarc</t>
  </si>
  <si>
    <t>2021_4TraficVUUMax</t>
  </si>
  <si>
    <t>2021_3TraficVURamo</t>
  </si>
  <si>
    <t>2021_1TwingoVPIngr</t>
  </si>
  <si>
    <t>2021_2ClioVPLama</t>
  </si>
  <si>
    <t>2021_1ClioVPLion</t>
  </si>
  <si>
    <t>2021_4ClioVPOtto</t>
  </si>
  <si>
    <t>2021_1ClioVPRach</t>
  </si>
  <si>
    <t>2021_3KangooVPChar</t>
  </si>
  <si>
    <t>2021_3KangooVPMoha</t>
  </si>
  <si>
    <t>2021_1LagunaVPNath</t>
  </si>
  <si>
    <t>2021_2MéganeVPMari</t>
  </si>
  <si>
    <t>2021_2TwingoVPNorb</t>
  </si>
  <si>
    <t>2021_1ClioVPAgnè</t>
  </si>
  <si>
    <t>2021_4ClioVPMarc</t>
  </si>
  <si>
    <t>2021_1EspaceVPPMax</t>
  </si>
  <si>
    <t>2021_1EspaceVPNath</t>
  </si>
  <si>
    <t>2021_2GrandVPAlai</t>
  </si>
  <si>
    <t>2021_4MéganeVPChan</t>
  </si>
  <si>
    <t>2021_2MéganeVPEsti</t>
  </si>
  <si>
    <t>2021_2MéganeVPFran</t>
  </si>
  <si>
    <t>2021_1MéganeVPHila</t>
  </si>
  <si>
    <t>2021_4TraficVPMarc</t>
  </si>
  <si>
    <t>2021_1TraficVULisa</t>
  </si>
  <si>
    <t>2021_3TwingoVPChan</t>
  </si>
  <si>
    <t>2022_4ClioVPMarc</t>
  </si>
  <si>
    <t>2022_1GrandVPAnne</t>
  </si>
  <si>
    <t>2022_2KangooVPJack</t>
  </si>
  <si>
    <t>2022_4KangooVPJean</t>
  </si>
  <si>
    <t>2022_1MasterVUHump</t>
  </si>
  <si>
    <t>2022_3MéganeVPMarg</t>
  </si>
  <si>
    <t>2022_3ModusVPChar</t>
  </si>
  <si>
    <t>2022_4ModusVPSant</t>
  </si>
  <si>
    <t>2022_2TraficVUAnne</t>
  </si>
  <si>
    <t>2022_1VelVPHila</t>
  </si>
  <si>
    <t>2022_1VelVPKita</t>
  </si>
  <si>
    <t>2022_1EspaceVPNorb</t>
  </si>
  <si>
    <t>2022_1GrandVPMari</t>
  </si>
  <si>
    <t>2022_1KangooVPNorb</t>
  </si>
  <si>
    <t>2022_1LagunaVPBert</t>
  </si>
  <si>
    <t>2022_4MéganeVPJosé</t>
  </si>
  <si>
    <t>2022_1TraficVUOtto</t>
  </si>
  <si>
    <t>2022_2VelVPMigu</t>
  </si>
  <si>
    <t>2022_1ClioVPAdol</t>
  </si>
  <si>
    <t>2022_2KangooVPAdol</t>
  </si>
  <si>
    <t>2022_1KangooVPLion</t>
  </si>
  <si>
    <t>2022_2KangooVUSant</t>
  </si>
  <si>
    <t>2022_1LagunaVPLisa</t>
  </si>
  <si>
    <t>2022_2MéganeVPHari</t>
  </si>
  <si>
    <t>2022_3MéganeVPLoui</t>
  </si>
  <si>
    <t>2022_1TraficVPAnne</t>
  </si>
  <si>
    <t>2022_2TraficVUMisa</t>
  </si>
  <si>
    <t>2022_1TraficVUSand</t>
  </si>
  <si>
    <t>2022_4VelVPChlo</t>
  </si>
  <si>
    <t>2022_1ClioVPBert</t>
  </si>
  <si>
    <t>2022_4ClioVPMarg</t>
  </si>
  <si>
    <t>2022_1GrandVPMarl</t>
  </si>
  <si>
    <t>2022_1KangooVPAlex</t>
  </si>
  <si>
    <t>2022_1KangooVPIngr</t>
  </si>
  <si>
    <t>2022_1KangooVUAlex</t>
  </si>
  <si>
    <t>2022_4KangooVUFran</t>
  </si>
  <si>
    <t>2022_1KangooVULoui</t>
  </si>
  <si>
    <t>2022_1MéganeVPAnce</t>
  </si>
  <si>
    <t>2022_1MéganeVPAnto</t>
  </si>
  <si>
    <t>2022_3MéganeVPBori</t>
  </si>
  <si>
    <t>2022_2ScénicVPNath</t>
  </si>
  <si>
    <t>2022_2TwingoVPEric</t>
  </si>
  <si>
    <t>2022_4TwingoVPMoha</t>
  </si>
  <si>
    <t>2022_2ClioVPGerm</t>
  </si>
  <si>
    <t>2022_4GrandVPHila</t>
  </si>
  <si>
    <t>2022_1GrandVPIngr</t>
  </si>
  <si>
    <t>2022_2KangooVUUMax</t>
  </si>
  <si>
    <t>2022_2LagunaVPLion</t>
  </si>
  <si>
    <t>2022_4LagunaVPSéra</t>
  </si>
  <si>
    <t>2022_4MéganeVPFran</t>
  </si>
  <si>
    <t>2022_1MéganeVPJack</t>
  </si>
  <si>
    <t>2022_2MéganeVPJame</t>
  </si>
  <si>
    <t>2022_1MéganeVPJean</t>
  </si>
  <si>
    <t>2022_1MéganeVPLoui</t>
  </si>
  <si>
    <t>2022_4TraficVUJila</t>
  </si>
  <si>
    <t>2022_3ClioVPMigu</t>
  </si>
  <si>
    <t>2022_4GrandVPArle</t>
  </si>
  <si>
    <t>2022_1GrandVPJame</t>
  </si>
  <si>
    <t>2022_1GrandVPLuci</t>
  </si>
  <si>
    <t>2022_3GrandVPMari</t>
  </si>
  <si>
    <t>2022_1KangooVUJohn</t>
  </si>
  <si>
    <t>2022_3LagunaVPChar</t>
  </si>
  <si>
    <t>2022_1MasterVULion</t>
  </si>
  <si>
    <t>2022_1MasterVUNadi</t>
  </si>
  <si>
    <t>2022_2MéganeVPAlex</t>
  </si>
  <si>
    <t>2022_3MéganeVPBert</t>
  </si>
  <si>
    <t>2022_1MéganeVPChan</t>
  </si>
  <si>
    <t>2022_4MéganeVPMari</t>
  </si>
  <si>
    <t>2022_1MéganeVPSant</t>
  </si>
  <si>
    <t>2022_3ModusVPLoui</t>
  </si>
  <si>
    <t>2022_1ScénicVPJean</t>
  </si>
  <si>
    <t>2022_1ScénicVPLama</t>
  </si>
  <si>
    <t>2022_3ScénicVPLaur</t>
  </si>
  <si>
    <t>2022_1TraficVPIngr</t>
  </si>
  <si>
    <t>2022_1VelVPMarl</t>
  </si>
  <si>
    <t>2022_3ClioVPEsti</t>
  </si>
  <si>
    <t>2022_1GrandVPKitt</t>
  </si>
  <si>
    <t>2022_1GrandVPLisa</t>
  </si>
  <si>
    <t>2022_1GrandVPMarc</t>
  </si>
  <si>
    <t>2022_2LagunaVPRach</t>
  </si>
  <si>
    <t>2022_4MéganeVPAgnè</t>
  </si>
  <si>
    <t>2022_1MéganeVPAlai</t>
  </si>
  <si>
    <t>2022_1MéganeVPCéli</t>
  </si>
  <si>
    <t>2022_1MéganeVPLuci</t>
  </si>
  <si>
    <t>2022_3MéganeVPSand</t>
  </si>
  <si>
    <t>2022_1TraficVPMari</t>
  </si>
  <si>
    <t>2022_3ClioVPMari</t>
  </si>
  <si>
    <t>2022_1ClioVPNath</t>
  </si>
  <si>
    <t>2022_3GrandVPAlex</t>
  </si>
  <si>
    <t>2022_2GrandVPAndr</t>
  </si>
  <si>
    <t>2022_1GrandVPBert</t>
  </si>
  <si>
    <t>2022_1KangooVPSand</t>
  </si>
  <si>
    <t>2022_2KangooVUJila</t>
  </si>
  <si>
    <t>2022_2LagunaVPElsa</t>
  </si>
  <si>
    <t>2022_2MéganeVPBart</t>
  </si>
  <si>
    <t>2022_4TraficVUChlo</t>
  </si>
  <si>
    <t>2022_2TraficVUHome</t>
  </si>
  <si>
    <t>2022_1TwingoVPLion</t>
  </si>
  <si>
    <t>2022_1VelVPNorb</t>
  </si>
  <si>
    <t>2022_2ClioVPLuci</t>
  </si>
  <si>
    <t>2022_1ClioVPNorb</t>
  </si>
  <si>
    <t>2022_2EspaceVPAnne</t>
  </si>
  <si>
    <t>2022_1GrandVPDavi</t>
  </si>
  <si>
    <t>2022_1GrandVPVlad</t>
  </si>
  <si>
    <t>2022_4KangooVPVPFu</t>
  </si>
  <si>
    <t>2022_2MasterVUEsti</t>
  </si>
  <si>
    <t>2022_1MéganeVPAmid</t>
  </si>
  <si>
    <t>2022_2ScénicVPFréd</t>
  </si>
  <si>
    <t>2022_1ScénicVPMarl</t>
  </si>
  <si>
    <t>2022_4ClioVPAnce</t>
  </si>
  <si>
    <t>2022_1ClioVPGerm</t>
  </si>
  <si>
    <t>2022_3ClioVPHila</t>
  </si>
  <si>
    <t>2022_3ClioVPLoui</t>
  </si>
  <si>
    <t>2022_1GrandVPCipi</t>
  </si>
  <si>
    <t>2022_4GrandVPMari</t>
  </si>
  <si>
    <t>2022_1KangooVUSéra</t>
  </si>
  <si>
    <t>2022_3MasterVUUMax</t>
  </si>
  <si>
    <t>2022_4MéganeVPArle</t>
  </si>
  <si>
    <t>2022_1MéganeVPJohn</t>
  </si>
  <si>
    <t>2022_3ScénicVPHari</t>
  </si>
  <si>
    <t>2022_4ScénicVPLion</t>
  </si>
  <si>
    <t>2022_2TraficVUJosé</t>
  </si>
  <si>
    <t>2022_1ClioVPMigu</t>
  </si>
  <si>
    <t>2022_3GrandVPHump</t>
  </si>
  <si>
    <t>2022_1GrandVPJean</t>
  </si>
  <si>
    <t>2022_2KangooVPMari</t>
  </si>
  <si>
    <t>2022_1LagunaVPIsab</t>
  </si>
  <si>
    <t>2022_1LagunaVPOtto</t>
  </si>
  <si>
    <t>2022_3MéganeVPEric</t>
  </si>
  <si>
    <t>2022_1MéganeVPLisa</t>
  </si>
  <si>
    <t>2022_1MéganeVPMari</t>
  </si>
  <si>
    <t>2022_1ModusVPEsti</t>
  </si>
  <si>
    <t>2022_4ModusVPFréd</t>
  </si>
  <si>
    <t>2022_1ScénicVPRola</t>
  </si>
  <si>
    <t>2022_1ClioVPAnne</t>
  </si>
  <si>
    <t>2022_2ClioVPCéli</t>
  </si>
  <si>
    <t>2022_4ClioVPLiso</t>
  </si>
  <si>
    <t>2022_1ClioVPMarg</t>
  </si>
  <si>
    <t>2022_1ClioVPSant</t>
  </si>
  <si>
    <t>2022_1EspaceVPJosé</t>
  </si>
  <si>
    <t>2022_3KangooVPHome</t>
  </si>
  <si>
    <t>2022_2KangooVPIsab</t>
  </si>
  <si>
    <t>2022_2KangooVUAlai</t>
  </si>
  <si>
    <t>2022_2MasterVUSéra</t>
  </si>
  <si>
    <t>2022_4TraficVULion</t>
  </si>
  <si>
    <t>2022_1TraficVUMari</t>
  </si>
  <si>
    <t>2023_1ClioVPArle</t>
  </si>
  <si>
    <t>2023_2ClioVPChlo</t>
  </si>
  <si>
    <t>2023_1ClioVPLama</t>
  </si>
  <si>
    <t>2023_3ClioVPMarl</t>
  </si>
  <si>
    <t>2023_1KangooVPAlai</t>
  </si>
  <si>
    <t>2023_1KangooVPLisa</t>
  </si>
  <si>
    <t>2023_2KangooVULama</t>
  </si>
  <si>
    <t>2023_2LagunaVPFran</t>
  </si>
  <si>
    <t>2023_4MéganeVPHump</t>
  </si>
  <si>
    <t>2023_1MéganeVPLion</t>
  </si>
  <si>
    <t>2023_1ScénicVPYous</t>
  </si>
  <si>
    <t>2023_4TraficVUNorb</t>
  </si>
  <si>
    <t>2023_1ClioVPMart</t>
  </si>
  <si>
    <t>2023_1ClioVPNadi</t>
  </si>
  <si>
    <t>2023_1MéganeVPChar</t>
  </si>
  <si>
    <t>2023_1MéganeVPFran</t>
  </si>
  <si>
    <t>2023_3MéganeVPIsab</t>
  </si>
  <si>
    <t>2023_1MéganeVPJack</t>
  </si>
  <si>
    <t>2023_2MéganeVPLion</t>
  </si>
  <si>
    <t>2023_2MéganeVPMigu</t>
  </si>
  <si>
    <t>2023_4ModusVPLaur</t>
  </si>
  <si>
    <t>2023_2TraficVPNadi</t>
  </si>
  <si>
    <t>2023_2ClioVPMarg</t>
  </si>
  <si>
    <t>2023_3EspaceVPGerm</t>
  </si>
  <si>
    <t>2023_1KangooVPMari</t>
  </si>
  <si>
    <t>2023_1KangooVPrili</t>
  </si>
  <si>
    <t>2023_3MéganeVPAdol</t>
  </si>
  <si>
    <t>2023_4MéganeVPAgnè</t>
  </si>
  <si>
    <t>2023_2TwingoVPChar</t>
  </si>
  <si>
    <t>2023_1TwingoVPHome</t>
  </si>
  <si>
    <t>2023_4ClioVPAgnè</t>
  </si>
  <si>
    <t>2023_1ClioVPJean</t>
  </si>
  <si>
    <t>2023_1ClioVPMari</t>
  </si>
  <si>
    <t>2023_1ClioVPSand</t>
  </si>
  <si>
    <t>2023_1EspaceVPJacq</t>
  </si>
  <si>
    <t>2023_4GrandVPDavi</t>
  </si>
  <si>
    <t>2023_3KangooVPMisa</t>
  </si>
  <si>
    <t>2023_1MéganeVPAgnè</t>
  </si>
  <si>
    <t>2023_1MéganeVPHari</t>
  </si>
  <si>
    <t>2023_1ModusVPJean</t>
  </si>
  <si>
    <t>2023_2ModusVPMarg</t>
  </si>
  <si>
    <t>2023_1ScénicVPHari</t>
  </si>
  <si>
    <t>2023_3ClioVPCéli</t>
  </si>
  <si>
    <t>2023_4ClioVPChar</t>
  </si>
  <si>
    <t>2023_1ClioVPCipi</t>
  </si>
  <si>
    <t>2023_4ClioVPMisa</t>
  </si>
  <si>
    <t>2023_1GrandVPJack</t>
  </si>
  <si>
    <t>2023_2KangooVPAgnè</t>
  </si>
  <si>
    <t>2023_1KangooVPCéli</t>
  </si>
  <si>
    <t>2023_1KangooVPJean</t>
  </si>
  <si>
    <t>2023_1LagunaVPEric</t>
  </si>
  <si>
    <t>2023_1LagunaVPNadi</t>
  </si>
  <si>
    <t>2023_2MéganeVPChar</t>
  </si>
  <si>
    <t>2023_2MéganeVPJohn</t>
  </si>
  <si>
    <t>2023_1ModusVPEsti</t>
  </si>
  <si>
    <t>2023_3TraficVUAdol</t>
  </si>
  <si>
    <t>2023_4TraficVULaur</t>
  </si>
  <si>
    <t>2023_2ClioVPLisa</t>
  </si>
  <si>
    <t>2023_3GrandVPArle</t>
  </si>
  <si>
    <t>2023_3GrandVPLama</t>
  </si>
  <si>
    <t>2023_3MéganeVPCéli</t>
  </si>
  <si>
    <t>2023_3MéganeVPJacq</t>
  </si>
  <si>
    <t>2023_3ModusVPMari</t>
  </si>
  <si>
    <t>2023_3TwingoVPFréd</t>
  </si>
  <si>
    <t>2023_1ClioVPAnne</t>
  </si>
  <si>
    <t>2023_4ClioVPArle</t>
  </si>
  <si>
    <t>2023_1ClioVPRola</t>
  </si>
  <si>
    <t>2023_2EspaceVPArle</t>
  </si>
  <si>
    <t>2023_1GrandVPFran</t>
  </si>
  <si>
    <t>2023_1MéganeVPAnto</t>
  </si>
  <si>
    <t>2023_1MéganeVPJila</t>
  </si>
  <si>
    <t>2023_1MéganeVPMarg</t>
  </si>
  <si>
    <t>2023_1MéganeVPYous</t>
  </si>
  <si>
    <t>2023_1ModusVPBori</t>
  </si>
  <si>
    <t>2023_2ModusVPHump</t>
  </si>
  <si>
    <t>2023_1ModusVPIngr</t>
  </si>
  <si>
    <t>2023_1ModusVPMarc</t>
  </si>
  <si>
    <t>2023_4VelVPLion</t>
  </si>
  <si>
    <t>2023_4ClioVPAdol</t>
  </si>
  <si>
    <t>2023_2ClioVPLaur</t>
  </si>
  <si>
    <t>2023_3GrandVPIngr</t>
  </si>
  <si>
    <t>2023_4GrandVPMarl</t>
  </si>
  <si>
    <t>2023_4LagunaVPAnto</t>
  </si>
  <si>
    <t>2023_2MasterVUNadi</t>
  </si>
  <si>
    <t>2023_2MéganeVPAnce</t>
  </si>
  <si>
    <t>2023_1ModusVPGerm</t>
  </si>
  <si>
    <t>2023_1TraficVPAndr</t>
  </si>
  <si>
    <t>2023_1ClioVPRach</t>
  </si>
  <si>
    <t>2023_3KangooVPAnne</t>
  </si>
  <si>
    <t>2023_4KangooVPCipi</t>
  </si>
  <si>
    <t>2023_1KangooVPHari</t>
  </si>
  <si>
    <t>2023_2KangooVPJila</t>
  </si>
  <si>
    <t>2023_1LagunaVPJame</t>
  </si>
  <si>
    <t>2023_2ModusVPCipi</t>
  </si>
  <si>
    <t>2023_1TraficVPEsti</t>
  </si>
  <si>
    <t>2023_1TraficVPMoha</t>
  </si>
  <si>
    <t>2023_3TraficVUEsti</t>
  </si>
  <si>
    <t>2023_1ClioVPJack</t>
  </si>
  <si>
    <t>2023_4ClioVPPMax</t>
  </si>
  <si>
    <t>2023_3KangooVUAmid</t>
  </si>
  <si>
    <t>2023_2KangooVUElsa</t>
  </si>
  <si>
    <t>2023_2KangooVUJacq</t>
  </si>
  <si>
    <t>2023_3LagunaVPAndr</t>
  </si>
  <si>
    <t>2023_2LagunaVPVPFu</t>
  </si>
  <si>
    <t>2023_1LagunaVPMigu</t>
  </si>
  <si>
    <t>2023_3MéganeVPAndr</t>
  </si>
  <si>
    <t>2023_4MéganeVPMarl</t>
  </si>
  <si>
    <t>2023_1MéganeVPSant</t>
  </si>
  <si>
    <t>2023_3ScénicVPBert</t>
  </si>
  <si>
    <t>2023_4ScénicVPVPFu</t>
  </si>
  <si>
    <t>2023_3TwingoVPLiso</t>
  </si>
  <si>
    <t>2023_1VelVPCipi</t>
  </si>
  <si>
    <t>2023_1ClioVPLion</t>
  </si>
  <si>
    <t>2023_3EspaceVPEric</t>
  </si>
  <si>
    <t>2023_4GrandVPArle</t>
  </si>
  <si>
    <t>2023_1GrandVPChar</t>
  </si>
  <si>
    <t>2023_2GrandVPFran</t>
  </si>
  <si>
    <t>2023_2GrandVPNadi</t>
  </si>
  <si>
    <t>2023_2LagunaVPAnto</t>
  </si>
  <si>
    <t>2023_3MéganeVPMari</t>
  </si>
  <si>
    <t>2023_3MéganeVPNorb</t>
  </si>
  <si>
    <t>2023_1ScénicVPIsab</t>
  </si>
  <si>
    <t>2023_2TraficVPHila</t>
  </si>
  <si>
    <t>2023_1VelVPMarl</t>
  </si>
  <si>
    <t>2023_4VelVPMisa</t>
  </si>
  <si>
    <t>2023_1ClioVPPMax</t>
  </si>
  <si>
    <t>2023_1EspaceVPAdol</t>
  </si>
  <si>
    <t>2023_1GrandVPPMax</t>
  </si>
  <si>
    <t>2023_4GrandVPRach</t>
  </si>
  <si>
    <t>2023_2LagunaVPEsti</t>
  </si>
  <si>
    <t>2023_2MasterVUSéra</t>
  </si>
  <si>
    <t>2023_3MéganeVPFréd</t>
  </si>
  <si>
    <t>2024_2ClioVPJean</t>
  </si>
  <si>
    <t>2024_3GrandVPMarc</t>
  </si>
  <si>
    <t>2024_3LagunaVPLoui</t>
  </si>
  <si>
    <t>2024_1MéganeVPAlai</t>
  </si>
  <si>
    <t>2024_1MéganeVPBert</t>
  </si>
  <si>
    <t>2024_1MéganeVPCipi</t>
  </si>
  <si>
    <t>2024_2ModusVPSant</t>
  </si>
  <si>
    <t>2024_4TwingoVPMoha</t>
  </si>
  <si>
    <t>2024_1ClioVPCéli</t>
  </si>
  <si>
    <t>2024_1ClioVPFréd</t>
  </si>
  <si>
    <t>2024_1ClioVPVPFu</t>
  </si>
  <si>
    <t>2024_1EspaceVPDavi</t>
  </si>
  <si>
    <t>2024_3MéganeVPKitt</t>
  </si>
  <si>
    <t>2024_1MéganeVPMarc</t>
  </si>
  <si>
    <t>2024_3MéganeVPSant</t>
  </si>
  <si>
    <t>2024_1ScénicVPLiso</t>
  </si>
  <si>
    <t>2024_1TraficVUChlo</t>
  </si>
  <si>
    <t>2024_1TraficVUMisa</t>
  </si>
  <si>
    <t>2024_3ClioVPYous</t>
  </si>
  <si>
    <t>2024_1EspaceVPJacq</t>
  </si>
  <si>
    <t>2024_2GrandVPLisa</t>
  </si>
  <si>
    <t>2024_4KangooVPJila</t>
  </si>
  <si>
    <t>2024_1LagunaVPAnto</t>
  </si>
  <si>
    <t>2024_1LagunaVPVPFu</t>
  </si>
  <si>
    <t>2024_2MéganeVPAnne</t>
  </si>
  <si>
    <t>2024_2MéganeVPChar</t>
  </si>
  <si>
    <t>2024_1MéganeVPChlo</t>
  </si>
  <si>
    <t>2024_1MéganeVPJacq</t>
  </si>
  <si>
    <t>2024_1ModusVPAdol</t>
  </si>
  <si>
    <t>2024_3ScénicVPCipi</t>
  </si>
  <si>
    <t>2024_3TraficVPMoha</t>
  </si>
  <si>
    <t>Texte Avant</t>
  </si>
  <si>
    <t>Texte apres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</si>
</sst>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,[$€]_-;\-* #,##0.00,[$€]_-;_-* &quot;-&quot;??,[$€]_-;_-@_-"/>
    <numFmt numFmtId="165" formatCode="_-* #,##0.00\ _F_-;\-* #,##0.00\ _F_-;_-* &quot;-&quot;??\ _F_-;_-@_-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z val="8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Verdana"/>
      <family val="2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4" borderId="0" applyNumberFormat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7" borderId="0"/>
    <xf numFmtId="0" fontId="6" fillId="7" borderId="0"/>
    <xf numFmtId="0" fontId="7" fillId="0" borderId="0"/>
    <xf numFmtId="165" fontId="4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44" fontId="9" fillId="0" borderId="0" applyFont="0" applyFill="0" applyBorder="0" applyAlignment="0" applyProtection="0"/>
    <xf numFmtId="0" fontId="3" fillId="12" borderId="0" applyNumberFormat="0" applyBorder="0" applyAlignment="0" applyProtection="0"/>
  </cellStyleXfs>
  <cellXfs count="99">
    <xf numFmtId="0" fontId="0" fillId="0" borderId="0" xfId="0"/>
    <xf numFmtId="0" fontId="7" fillId="0" borderId="0" xfId="10" applyAlignment="1">
      <alignment horizontal="center" vertical="center" wrapText="1"/>
    </xf>
    <xf numFmtId="0" fontId="7" fillId="0" borderId="0" xfId="10"/>
    <xf numFmtId="0" fontId="0" fillId="3" borderId="7" xfId="0" applyFill="1" applyBorder="1"/>
    <xf numFmtId="0" fontId="0" fillId="3" borderId="8" xfId="0" applyFill="1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44" fontId="0" fillId="3" borderId="8" xfId="1" applyFont="1" applyFill="1" applyBorder="1"/>
    <xf numFmtId="44" fontId="0" fillId="0" borderId="8" xfId="1" applyFont="1" applyBorder="1"/>
    <xf numFmtId="44" fontId="7" fillId="0" borderId="0" xfId="1" applyFont="1"/>
    <xf numFmtId="14" fontId="2" fillId="2" borderId="2" xfId="0" applyNumberFormat="1" applyFont="1" applyFill="1" applyBorder="1" applyAlignment="1">
      <alignment horizontal="center" vertical="center" wrapText="1"/>
    </xf>
    <xf numFmtId="14" fontId="0" fillId="3" borderId="8" xfId="0" applyNumberFormat="1" applyFill="1" applyBorder="1"/>
    <xf numFmtId="14" fontId="0" fillId="0" borderId="8" xfId="0" applyNumberFormat="1" applyBorder="1"/>
    <xf numFmtId="14" fontId="7" fillId="0" borderId="0" xfId="10" applyNumberFormat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10" applyAlignment="1">
      <alignment horizontal="center" vertical="center"/>
    </xf>
    <xf numFmtId="0" fontId="0" fillId="6" borderId="1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0" xfId="10" applyAlignment="1">
      <alignment horizontal="left" vertical="center"/>
    </xf>
    <xf numFmtId="166" fontId="9" fillId="0" borderId="0" xfId="0" applyNumberFormat="1" applyFont="1"/>
    <xf numFmtId="165" fontId="3" fillId="4" borderId="3" xfId="5" applyNumberFormat="1" applyBorder="1" applyAlignment="1">
      <alignment horizontal="center" vertical="center" wrapText="1"/>
    </xf>
    <xf numFmtId="0" fontId="3" fillId="9" borderId="0" xfId="13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4" fontId="0" fillId="0" borderId="13" xfId="0" applyNumberFormat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0" fontId="9" fillId="0" borderId="0" xfId="0" applyFont="1"/>
    <xf numFmtId="165" fontId="10" fillId="0" borderId="3" xfId="11" applyFont="1" applyBorder="1" applyAlignment="1">
      <alignment vertical="center"/>
    </xf>
    <xf numFmtId="14" fontId="9" fillId="0" borderId="3" xfId="0" applyNumberFormat="1" applyFont="1" applyBorder="1" applyAlignment="1">
      <alignment horizontal="center" vertical="center"/>
    </xf>
    <xf numFmtId="1" fontId="10" fillId="0" borderId="3" xfId="11" applyNumberFormat="1" applyFont="1" applyBorder="1" applyAlignment="1">
      <alignment horizontal="center" vertical="center"/>
    </xf>
    <xf numFmtId="14" fontId="9" fillId="0" borderId="0" xfId="0" applyNumberFormat="1" applyFont="1"/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44" fontId="0" fillId="3" borderId="13" xfId="14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0" fillId="0" borderId="13" xfId="14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3" borderId="2" xfId="14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0" xfId="0" applyAlignment="1">
      <alignment horizontal="right"/>
    </xf>
    <xf numFmtId="1" fontId="3" fillId="9" borderId="13" xfId="13" applyNumberFormat="1" applyBorder="1" applyAlignment="1">
      <alignment horizontal="center" vertical="center"/>
    </xf>
    <xf numFmtId="1" fontId="3" fillId="9" borderId="2" xfId="13" applyNumberFormat="1" applyBorder="1" applyAlignment="1">
      <alignment horizontal="center" vertical="center"/>
    </xf>
    <xf numFmtId="14" fontId="3" fillId="9" borderId="0" xfId="13" applyNumberFormat="1" applyAlignment="1">
      <alignment horizontal="left"/>
    </xf>
    <xf numFmtId="0" fontId="0" fillId="3" borderId="13" xfId="0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14" fontId="3" fillId="9" borderId="0" xfId="13" applyNumberFormat="1"/>
    <xf numFmtId="0" fontId="3" fillId="9" borderId="18" xfId="13" applyNumberFormat="1" applyBorder="1"/>
    <xf numFmtId="0" fontId="3" fillId="9" borderId="18" xfId="13" applyNumberFormat="1" applyBorder="1" applyAlignment="1">
      <alignment horizontal="center" vertical="center" wrapText="1"/>
    </xf>
    <xf numFmtId="0" fontId="15" fillId="0" borderId="17" xfId="2" applyFont="1" applyBorder="1"/>
    <xf numFmtId="0" fontId="15" fillId="0" borderId="18" xfId="2" applyFont="1" applyBorder="1"/>
    <xf numFmtId="0" fontId="13" fillId="0" borderId="18" xfId="2" applyFont="1" applyBorder="1"/>
    <xf numFmtId="14" fontId="15" fillId="0" borderId="18" xfId="2" applyNumberFormat="1" applyFont="1" applyBorder="1"/>
    <xf numFmtId="0" fontId="16" fillId="2" borderId="17" xfId="2" applyFont="1" applyFill="1" applyBorder="1" applyAlignment="1">
      <alignment horizontal="center" vertical="center" wrapText="1"/>
    </xf>
    <xf numFmtId="0" fontId="16" fillId="2" borderId="18" xfId="2" applyFont="1" applyFill="1" applyBorder="1" applyAlignment="1">
      <alignment horizontal="center" vertical="center" wrapText="1"/>
    </xf>
    <xf numFmtId="14" fontId="16" fillId="2" borderId="18" xfId="2" applyNumberFormat="1" applyFont="1" applyFill="1" applyBorder="1" applyAlignment="1">
      <alignment horizontal="center" vertical="center" wrapText="1"/>
    </xf>
    <xf numFmtId="0" fontId="15" fillId="0" borderId="18" xfId="2" applyFont="1" applyBorder="1" applyAlignment="1">
      <alignment horizontal="center"/>
    </xf>
    <xf numFmtId="0" fontId="16" fillId="2" borderId="18" xfId="2" applyFont="1" applyFill="1" applyBorder="1" applyAlignment="1">
      <alignment horizontal="center" wrapText="1"/>
    </xf>
    <xf numFmtId="0" fontId="15" fillId="0" borderId="18" xfId="2" applyFont="1" applyBorder="1" applyAlignment="1">
      <alignment horizontal="center" vertical="center"/>
    </xf>
    <xf numFmtId="0" fontId="2" fillId="10" borderId="19" xfId="0" applyFont="1" applyFill="1" applyBorder="1"/>
    <xf numFmtId="0" fontId="2" fillId="10" borderId="20" xfId="0" applyFont="1" applyFill="1" applyBorder="1"/>
    <xf numFmtId="0" fontId="0" fillId="11" borderId="19" xfId="0" applyFill="1" applyBorder="1"/>
    <xf numFmtId="0" fontId="0" fillId="11" borderId="20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12" borderId="0" xfId="15"/>
    <xf numFmtId="14" fontId="0" fillId="0" borderId="23" xfId="0" applyNumberFormat="1" applyBorder="1"/>
    <xf numFmtId="0" fontId="0" fillId="0" borderId="24" xfId="0" applyBorder="1"/>
    <xf numFmtId="14" fontId="0" fillId="0" borderId="25" xfId="0" applyNumberFormat="1" applyBorder="1"/>
    <xf numFmtId="0" fontId="0" fillId="0" borderId="26" xfId="0" applyBorder="1"/>
    <xf numFmtId="0" fontId="9" fillId="1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8" borderId="0" xfId="12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3" fillId="9" borderId="14" xfId="13" applyBorder="1" applyAlignment="1">
      <alignment horizontal="center" vertical="center"/>
    </xf>
    <xf numFmtId="0" fontId="3" fillId="9" borderId="15" xfId="13" applyBorder="1" applyAlignment="1">
      <alignment horizontal="center" vertical="center"/>
    </xf>
    <xf numFmtId="0" fontId="3" fillId="9" borderId="16" xfId="13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6">
    <cellStyle name="60 % - Accent1" xfId="12" builtinId="32"/>
    <cellStyle name="60 % - Accent4" xfId="15" builtinId="44"/>
    <cellStyle name="Accent4" xfId="5" builtinId="41"/>
    <cellStyle name="Accent6" xfId="13" builtinId="49"/>
    <cellStyle name="Euro" xfId="4" xr:uid="{00000000-0005-0000-0000-000005000000}"/>
    <cellStyle name="Euro 2" xfId="7" xr:uid="{00000000-0005-0000-0000-000006000000}"/>
    <cellStyle name="Milliers_Feuil1" xfId="11" xr:uid="{00000000-0005-0000-0000-000007000000}"/>
    <cellStyle name="Monétaire" xfId="1" builtinId="4"/>
    <cellStyle name="Monétaire 2" xfId="6" xr:uid="{00000000-0005-0000-0000-000009000000}"/>
    <cellStyle name="Monétaire 2 2" xfId="14" xr:uid="{00000000-0005-0000-0000-00000A000000}"/>
    <cellStyle name="Normal" xfId="0" builtinId="0"/>
    <cellStyle name="Normal 2" xfId="2" xr:uid="{00000000-0005-0000-0000-00000C000000}"/>
    <cellStyle name="Normal 3" xfId="10" xr:uid="{00000000-0005-0000-0000-00000D000000}"/>
    <cellStyle name="Pourcentage 2" xfId="3" xr:uid="{00000000-0005-0000-0000-00000E000000}"/>
    <cellStyle name="sous-titre" xfId="8" xr:uid="{00000000-0005-0000-0000-00000F000000}"/>
    <cellStyle name="Titel" xfId="9" xr:uid="{00000000-0005-0000-0000-000010000000}"/>
  </cellStyles>
  <dxfs count="0"/>
  <tableStyles count="1" defaultTableStyle="TableStyleMedium2" defaultPivotStyle="PivotStyleLight16">
    <tableStyle name="Invisible" pivot="0" table="0" count="0" xr9:uid="{477A53F8-E83C-46B7-B8FD-AE795D9B41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9526</xdr:rowOff>
    </xdr:from>
    <xdr:to>
      <xdr:col>11</xdr:col>
      <xdr:colOff>866775</xdr:colOff>
      <xdr:row>4</xdr:row>
      <xdr:rowOff>57150</xdr:rowOff>
    </xdr:to>
    <xdr:sp macro="" textlink="">
      <xdr:nvSpPr>
        <xdr:cNvPr id="2" name="Carré corné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19725" y="200026"/>
          <a:ext cx="3381375" cy="619124"/>
        </a:xfrm>
        <a:prstGeom prst="foldedCorner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200" b="1"/>
            <a:t>Toutes les cellules dont</a:t>
          </a:r>
          <a:r>
            <a:rPr lang="fr-FR" sz="1200" b="1" baseline="0"/>
            <a:t> le fond est en orange doivent contenir des calculs.</a:t>
          </a:r>
          <a:endParaRPr lang="fr-FR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242358</xdr:colOff>
      <xdr:row>9</xdr:row>
      <xdr:rowOff>19051</xdr:rowOff>
    </xdr:from>
    <xdr:to>
      <xdr:col>14</xdr:col>
      <xdr:colOff>328083</xdr:colOff>
      <xdr:row>13</xdr:row>
      <xdr:rowOff>100543</xdr:rowOff>
    </xdr:to>
    <xdr:sp macro="" textlink="">
      <xdr:nvSpPr>
        <xdr:cNvPr id="2" name="Carré corné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561108" y="2061634"/>
          <a:ext cx="1609725" cy="843492"/>
        </a:xfrm>
        <a:prstGeom prst="foldedCorner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Toutes les cellules dont</a:t>
          </a:r>
          <a:r>
            <a:rPr lang="fr-FR" sz="1100" baseline="0"/>
            <a:t> le fond est en orange doivent contenir des calculs</a:t>
          </a:r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co\Mes%20documents\Formation\Excel\Exercice\exerc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2_Formation\01_bureautique\Excel\Differents%20ateliers%20Excel%20Perf\4.ref_absolues_&amp;_mixtes_&amp;_fonc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man\Mes%20documents\Athenais\Exercice\stagiaires\Voitu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man\Mes%20documents\Athenais\Exercice\stagiaires\Vil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reautique\Excel\exo%20excel\Module%203\Exo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reautique\Excel\exo%20excel\INIT%20ENTREPRI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co\Mes%20documents\Formation\Excel\Exercice\Fon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Test 2"/>
      <sheetName val="Saisie"/>
      <sheetName val="Calculs simples "/>
      <sheetName val="Calcul simple date"/>
      <sheetName val="Somme Automatique"/>
      <sheetName val="Statistiques"/>
      <sheetName val="Statistiques résultat"/>
      <sheetName val="Condition"/>
      <sheetName val="Fonction Si"/>
      <sheetName val="Si imbriquée"/>
      <sheetName val="Mise en forme conditionnelle GB"/>
      <sheetName val="Mise en forme conditionnelle FR"/>
      <sheetName val="Organigramme"/>
      <sheetName val="Graphique"/>
      <sheetName val="Graphique2"/>
      <sheetName val="Graphique3"/>
      <sheetName val="Graphique4"/>
      <sheetName val="Graphique5"/>
      <sheetName val="Graphique5 bis"/>
      <sheetName val="Diagramme de Gantt"/>
      <sheetName val="Pyramide des ages"/>
      <sheetName val="Nuage de points"/>
      <sheetName val="sous totaux"/>
      <sheetName val="Base1"/>
      <sheetName val="Extract base1"/>
      <sheetName val="Max chaque client"/>
      <sheetName val="Tab croisé"/>
      <sheetName val="tab croisé2"/>
      <sheetName val="Plan"/>
      <sheetName val="TBC conso"/>
      <sheetName val="Dates"/>
      <sheetName val="Villes + Voitures"/>
      <sheetName val="Transport"/>
      <sheetName val="Transport_matrice"/>
      <sheetName val="Consolidation1"/>
      <sheetName val="Trim1 IDF + Province"/>
      <sheetName val="Consolidation Trim 1"/>
      <sheetName val="TDC conso1"/>
      <sheetName val="Exo_TCD"/>
      <sheetName val="Cible"/>
      <sheetName val="Solveur1"/>
      <sheetName val="Solveur2"/>
      <sheetName val="Scenario Summary"/>
      <sheetName val="Scénario1"/>
      <sheetName val="Facture"/>
      <sheetName val="Base_perso"/>
      <sheetName val="Base_perso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Excel 2003</v>
          </cell>
          <cell r="C5" t="str">
            <v>Access 2003</v>
          </cell>
        </row>
        <row r="6">
          <cell r="A6" t="str">
            <v>Paris PV1</v>
          </cell>
          <cell r="B6">
            <v>444.38888524705123</v>
          </cell>
          <cell r="C6">
            <v>154.73575249597152</v>
          </cell>
        </row>
        <row r="7">
          <cell r="A7" t="str">
            <v>Paris PV2</v>
          </cell>
          <cell r="B7">
            <v>446.37072247113758</v>
          </cell>
          <cell r="C7">
            <v>146.35105654791397</v>
          </cell>
        </row>
        <row r="8">
          <cell r="A8" t="str">
            <v>Paris PV3</v>
          </cell>
          <cell r="B8">
            <v>446.67562050561241</v>
          </cell>
          <cell r="C8">
            <v>147.87554672028807</v>
          </cell>
        </row>
        <row r="9">
          <cell r="A9" t="str">
            <v>Paris PV4</v>
          </cell>
          <cell r="B9">
            <v>448.20011067798652</v>
          </cell>
          <cell r="C9">
            <v>139.49085077223049</v>
          </cell>
        </row>
        <row r="10">
          <cell r="A10" t="str">
            <v>Paris PV5</v>
          </cell>
          <cell r="B10">
            <v>449.72460085036062</v>
          </cell>
          <cell r="C10">
            <v>160.07146809928091</v>
          </cell>
        </row>
        <row r="11">
          <cell r="A11" t="str">
            <v>Paris PV6</v>
          </cell>
          <cell r="B11">
            <v>454.29807136748292</v>
          </cell>
          <cell r="C11">
            <v>164.64493861640321</v>
          </cell>
        </row>
        <row r="12">
          <cell r="A12" t="str">
            <v>Paris PV7</v>
          </cell>
          <cell r="B12">
            <v>457.19460269499376</v>
          </cell>
          <cell r="C12">
            <v>167.541469943914</v>
          </cell>
        </row>
        <row r="13">
          <cell r="A13" t="str">
            <v>Paris PV8</v>
          </cell>
          <cell r="B13">
            <v>440.57765981611601</v>
          </cell>
          <cell r="C13">
            <v>150.92452706503627</v>
          </cell>
        </row>
        <row r="14">
          <cell r="A14" t="str">
            <v>Paris PV9</v>
          </cell>
          <cell r="B14">
            <v>442.10214998849011</v>
          </cell>
          <cell r="C14">
            <v>152.44901723741037</v>
          </cell>
        </row>
        <row r="15">
          <cell r="A15" t="str">
            <v>Paris PV10</v>
          </cell>
          <cell r="B15">
            <v>443.62664016086421</v>
          </cell>
          <cell r="C15">
            <v>153.97350740978447</v>
          </cell>
        </row>
        <row r="16">
          <cell r="A16" t="str">
            <v>Paris PV11</v>
          </cell>
          <cell r="B16">
            <v>445.15113033323831</v>
          </cell>
          <cell r="C16">
            <v>146.35105654791397</v>
          </cell>
        </row>
        <row r="17">
          <cell r="A17" t="str">
            <v>Paris PV12</v>
          </cell>
          <cell r="B17">
            <v>446.67562050561241</v>
          </cell>
          <cell r="C17">
            <v>147.87554672028807</v>
          </cell>
        </row>
        <row r="18">
          <cell r="A18" t="str">
            <v>Paris PV13</v>
          </cell>
          <cell r="B18">
            <v>441.9497009712527</v>
          </cell>
          <cell r="C18">
            <v>139.49085077223049</v>
          </cell>
        </row>
        <row r="19">
          <cell r="A19" t="str">
            <v>Paris PV14</v>
          </cell>
          <cell r="B19">
            <v>449.72460085036062</v>
          </cell>
          <cell r="C19">
            <v>144.82656637553987</v>
          </cell>
        </row>
        <row r="20">
          <cell r="A20" t="str">
            <v>Paris PV15</v>
          </cell>
          <cell r="B20">
            <v>451.24909102273472</v>
          </cell>
          <cell r="C20">
            <v>158.54697792690681</v>
          </cell>
        </row>
        <row r="21">
          <cell r="A21" t="str">
            <v>Paris PV16</v>
          </cell>
          <cell r="B21">
            <v>452.77358119510882</v>
          </cell>
          <cell r="C21">
            <v>160.07146809928091</v>
          </cell>
        </row>
        <row r="22">
          <cell r="A22" t="str">
            <v>Paris PV17</v>
          </cell>
          <cell r="B22">
            <v>444.38888524705123</v>
          </cell>
          <cell r="C22">
            <v>139.49085077223049</v>
          </cell>
        </row>
        <row r="23">
          <cell r="A23" t="str">
            <v>Paris PV18</v>
          </cell>
          <cell r="B23">
            <v>446.37072247113758</v>
          </cell>
          <cell r="C23">
            <v>141.47268799631684</v>
          </cell>
        </row>
        <row r="24">
          <cell r="A24" t="str">
            <v>Paris PV19</v>
          </cell>
          <cell r="B24">
            <v>446.67562050561241</v>
          </cell>
          <cell r="C24">
            <v>141.77758603079167</v>
          </cell>
        </row>
        <row r="25">
          <cell r="A25" t="str">
            <v>Paris PV20</v>
          </cell>
          <cell r="B25">
            <v>448.20011067798652</v>
          </cell>
          <cell r="C25">
            <v>157.0224877545327</v>
          </cell>
        </row>
        <row r="26">
          <cell r="A26" t="str">
            <v>Paris PV21</v>
          </cell>
          <cell r="B26">
            <v>434.47969912661961</v>
          </cell>
          <cell r="C26">
            <v>158.54697792690681</v>
          </cell>
        </row>
        <row r="27">
          <cell r="A27" t="str">
            <v>Paris PV22</v>
          </cell>
          <cell r="B27">
            <v>448.35255969522393</v>
          </cell>
          <cell r="C27">
            <v>160.07146809928091</v>
          </cell>
        </row>
        <row r="28">
          <cell r="A28" t="str">
            <v>Paris PV23</v>
          </cell>
          <cell r="B28">
            <v>450.33439691931028</v>
          </cell>
          <cell r="C28">
            <v>164.64493861640321</v>
          </cell>
        </row>
        <row r="29">
          <cell r="A29" t="str">
            <v>Paris PV24</v>
          </cell>
          <cell r="B29">
            <v>452.31623414339663</v>
          </cell>
          <cell r="C29">
            <v>167.541469943914</v>
          </cell>
        </row>
        <row r="30">
          <cell r="A30" t="str">
            <v>Paris PV25</v>
          </cell>
          <cell r="B30">
            <v>454.29807136748292</v>
          </cell>
          <cell r="C30">
            <v>150.92452706503627</v>
          </cell>
        </row>
        <row r="31">
          <cell r="A31" t="str">
            <v>Paris PV26</v>
          </cell>
          <cell r="B31">
            <v>438.29092455755483</v>
          </cell>
          <cell r="C31">
            <v>158.54697792690681</v>
          </cell>
        </row>
        <row r="32">
          <cell r="A32" t="str">
            <v>Paris PV27</v>
          </cell>
          <cell r="B32">
            <v>444.38888524705123</v>
          </cell>
          <cell r="C32">
            <v>160.07146809928091</v>
          </cell>
        </row>
        <row r="33">
          <cell r="A33" t="str">
            <v>Paris PV28</v>
          </cell>
          <cell r="B33">
            <v>446.37072247113758</v>
          </cell>
          <cell r="C33">
            <v>141.47268799631684</v>
          </cell>
        </row>
        <row r="34">
          <cell r="A34" t="str">
            <v>Paris PV29</v>
          </cell>
          <cell r="B34">
            <v>446.67562050561241</v>
          </cell>
          <cell r="C34">
            <v>141.77758603079167</v>
          </cell>
        </row>
        <row r="35">
          <cell r="A35" t="str">
            <v>Paris PV30</v>
          </cell>
          <cell r="B35">
            <v>448.20011067798652</v>
          </cell>
          <cell r="C35">
            <v>143.30207620316577</v>
          </cell>
        </row>
      </sheetData>
      <sheetData sheetId="7"/>
      <sheetData sheetId="8">
        <row r="8">
          <cell r="A8" t="str">
            <v>Pierre</v>
          </cell>
          <cell r="B8">
            <v>21300</v>
          </cell>
          <cell r="C8">
            <v>23000</v>
          </cell>
          <cell r="D8">
            <v>1150</v>
          </cell>
          <cell r="E8">
            <v>170</v>
          </cell>
          <cell r="F8">
            <v>1320</v>
          </cell>
        </row>
        <row r="9">
          <cell r="A9" t="str">
            <v>Paul</v>
          </cell>
          <cell r="B9">
            <v>32000</v>
          </cell>
          <cell r="C9">
            <v>31200</v>
          </cell>
          <cell r="D9">
            <v>1560</v>
          </cell>
          <cell r="E9">
            <v>0</v>
          </cell>
          <cell r="F9">
            <v>1560</v>
          </cell>
        </row>
        <row r="10">
          <cell r="A10" t="str">
            <v>Lucie</v>
          </cell>
          <cell r="B10">
            <v>28200</v>
          </cell>
          <cell r="C10">
            <v>31000</v>
          </cell>
          <cell r="D10">
            <v>1550</v>
          </cell>
          <cell r="E10">
            <v>280</v>
          </cell>
          <cell r="F10">
            <v>1830</v>
          </cell>
        </row>
        <row r="11">
          <cell r="A11" t="str">
            <v>Jean</v>
          </cell>
          <cell r="B11">
            <v>42600</v>
          </cell>
          <cell r="C11">
            <v>38000</v>
          </cell>
          <cell r="D11">
            <v>1900</v>
          </cell>
          <cell r="E11">
            <v>0</v>
          </cell>
          <cell r="F11">
            <v>1900</v>
          </cell>
        </row>
        <row r="12">
          <cell r="A12" t="str">
            <v>Patrick</v>
          </cell>
          <cell r="B12">
            <v>24300</v>
          </cell>
          <cell r="C12">
            <v>22500</v>
          </cell>
          <cell r="D12">
            <v>1125</v>
          </cell>
          <cell r="E12">
            <v>0</v>
          </cell>
          <cell r="F12">
            <v>1125</v>
          </cell>
        </row>
        <row r="13">
          <cell r="A13" t="str">
            <v>Maryline</v>
          </cell>
          <cell r="B13">
            <v>39600</v>
          </cell>
          <cell r="C13">
            <v>37500</v>
          </cell>
          <cell r="D13">
            <v>1875</v>
          </cell>
          <cell r="E13">
            <v>0</v>
          </cell>
          <cell r="F13">
            <v>1875</v>
          </cell>
        </row>
        <row r="14">
          <cell r="A14" t="str">
            <v>Berthe</v>
          </cell>
          <cell r="B14">
            <v>47200</v>
          </cell>
          <cell r="C14">
            <v>49000</v>
          </cell>
          <cell r="D14">
            <v>2450</v>
          </cell>
          <cell r="E14">
            <v>180</v>
          </cell>
          <cell r="F14">
            <v>2630</v>
          </cell>
        </row>
        <row r="15">
          <cell r="A15" t="str">
            <v>Total</v>
          </cell>
          <cell r="B15">
            <v>235200</v>
          </cell>
          <cell r="C15">
            <v>232200</v>
          </cell>
          <cell r="D15">
            <v>11610</v>
          </cell>
          <cell r="E15">
            <v>630</v>
          </cell>
          <cell r="F15">
            <v>12240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1">
          <cell r="A1" t="str">
            <v>Client</v>
          </cell>
          <cell r="B1" t="str">
            <v>Région</v>
          </cell>
          <cell r="C1" t="str">
            <v>Ville</v>
          </cell>
          <cell r="D1" t="str">
            <v>Date</v>
          </cell>
          <cell r="E1" t="str">
            <v>Mois</v>
          </cell>
          <cell r="F1" t="str">
            <v>Produit</v>
          </cell>
          <cell r="G1" t="str">
            <v>Quantité</v>
          </cell>
          <cell r="H1" t="str">
            <v>P.U</v>
          </cell>
          <cell r="I1" t="str">
            <v>Total</v>
          </cell>
        </row>
        <row r="2">
          <cell r="A2" t="str">
            <v>Fabel</v>
          </cell>
          <cell r="B2" t="str">
            <v>Auvergne</v>
          </cell>
          <cell r="C2" t="str">
            <v>Montluçon</v>
          </cell>
          <cell r="D2">
            <v>35800</v>
          </cell>
          <cell r="E2">
            <v>1</v>
          </cell>
          <cell r="F2" t="str">
            <v>Punaise</v>
          </cell>
          <cell r="G2">
            <v>5000</v>
          </cell>
          <cell r="H2">
            <v>0.3</v>
          </cell>
          <cell r="I2">
            <v>1500</v>
          </cell>
        </row>
        <row r="3">
          <cell r="A3" t="str">
            <v>Fabel</v>
          </cell>
          <cell r="B3" t="str">
            <v>Auvergne</v>
          </cell>
          <cell r="C3" t="str">
            <v>Montluçon</v>
          </cell>
          <cell r="D3">
            <v>35803</v>
          </cell>
          <cell r="E3">
            <v>1</v>
          </cell>
          <cell r="F3" t="str">
            <v>Post-it</v>
          </cell>
          <cell r="G3">
            <v>10000</v>
          </cell>
          <cell r="H3">
            <v>1.8</v>
          </cell>
          <cell r="I3">
            <v>18000</v>
          </cell>
        </row>
        <row r="4">
          <cell r="A4" t="str">
            <v>Julia</v>
          </cell>
          <cell r="B4" t="str">
            <v>Auvergne</v>
          </cell>
          <cell r="C4" t="str">
            <v>Aurillac</v>
          </cell>
          <cell r="D4">
            <v>35810</v>
          </cell>
          <cell r="E4">
            <v>1</v>
          </cell>
          <cell r="F4" t="str">
            <v>Post-it</v>
          </cell>
          <cell r="G4">
            <v>15000</v>
          </cell>
          <cell r="H4">
            <v>1.8</v>
          </cell>
          <cell r="I4">
            <v>27000</v>
          </cell>
        </row>
        <row r="5">
          <cell r="A5" t="str">
            <v>Naja</v>
          </cell>
          <cell r="B5" t="str">
            <v>Auvergne</v>
          </cell>
          <cell r="C5" t="str">
            <v>Montluçon</v>
          </cell>
          <cell r="D5">
            <v>35811</v>
          </cell>
          <cell r="E5">
            <v>1</v>
          </cell>
          <cell r="F5" t="str">
            <v>Marqueur</v>
          </cell>
          <cell r="G5">
            <v>480</v>
          </cell>
          <cell r="H5">
            <v>2.1</v>
          </cell>
          <cell r="I5">
            <v>1008</v>
          </cell>
        </row>
        <row r="6">
          <cell r="A6" t="str">
            <v>Golmich</v>
          </cell>
          <cell r="B6" t="str">
            <v>Centre</v>
          </cell>
          <cell r="C6" t="str">
            <v>Chateauroux</v>
          </cell>
          <cell r="D6">
            <v>35827</v>
          </cell>
          <cell r="E6">
            <v>2</v>
          </cell>
          <cell r="F6" t="str">
            <v>Gomme</v>
          </cell>
          <cell r="G6">
            <v>500</v>
          </cell>
          <cell r="H6">
            <v>1.4</v>
          </cell>
          <cell r="I6">
            <v>700</v>
          </cell>
        </row>
        <row r="7">
          <cell r="A7" t="str">
            <v>Pitson</v>
          </cell>
          <cell r="B7" t="str">
            <v>Limousin</v>
          </cell>
          <cell r="C7" t="str">
            <v>Guéret</v>
          </cell>
          <cell r="D7">
            <v>35828</v>
          </cell>
          <cell r="E7">
            <v>2</v>
          </cell>
          <cell r="F7" t="str">
            <v>Agrafe</v>
          </cell>
          <cell r="G7">
            <v>12500</v>
          </cell>
          <cell r="H7">
            <v>0.5</v>
          </cell>
          <cell r="I7">
            <v>6250</v>
          </cell>
        </row>
        <row r="8">
          <cell r="A8" t="str">
            <v>Charlton</v>
          </cell>
          <cell r="B8" t="str">
            <v>Limousin</v>
          </cell>
          <cell r="C8" t="str">
            <v>Guéret</v>
          </cell>
          <cell r="D8">
            <v>35828</v>
          </cell>
          <cell r="E8">
            <v>2</v>
          </cell>
          <cell r="F8" t="str">
            <v>Marqueur</v>
          </cell>
          <cell r="G8">
            <v>300</v>
          </cell>
          <cell r="H8">
            <v>2.1</v>
          </cell>
          <cell r="I8">
            <v>630</v>
          </cell>
        </row>
        <row r="9">
          <cell r="A9" t="str">
            <v>Boulard</v>
          </cell>
          <cell r="B9" t="str">
            <v>Auvergne</v>
          </cell>
          <cell r="C9" t="str">
            <v>Aurillac</v>
          </cell>
          <cell r="D9">
            <v>35829</v>
          </cell>
          <cell r="E9">
            <v>2</v>
          </cell>
          <cell r="F9" t="str">
            <v>Marqueur</v>
          </cell>
          <cell r="G9">
            <v>700</v>
          </cell>
          <cell r="H9">
            <v>2.1</v>
          </cell>
          <cell r="I9">
            <v>1470</v>
          </cell>
        </row>
        <row r="10">
          <cell r="A10" t="str">
            <v>Boulard</v>
          </cell>
          <cell r="B10" t="str">
            <v>Bourgogne</v>
          </cell>
          <cell r="C10" t="str">
            <v>Auxerre</v>
          </cell>
          <cell r="D10">
            <v>35829</v>
          </cell>
          <cell r="E10">
            <v>2</v>
          </cell>
          <cell r="F10" t="str">
            <v>Agrafe</v>
          </cell>
          <cell r="G10">
            <v>5000</v>
          </cell>
          <cell r="H10">
            <v>0.5</v>
          </cell>
          <cell r="I10">
            <v>2500</v>
          </cell>
        </row>
        <row r="11">
          <cell r="A11" t="str">
            <v>Julia</v>
          </cell>
          <cell r="B11" t="str">
            <v>Bourgogne</v>
          </cell>
          <cell r="C11" t="str">
            <v>Nevers</v>
          </cell>
          <cell r="D11">
            <v>35829</v>
          </cell>
          <cell r="E11">
            <v>2</v>
          </cell>
          <cell r="F11" t="str">
            <v>Crayon</v>
          </cell>
          <cell r="G11">
            <v>1250</v>
          </cell>
          <cell r="H11">
            <v>1</v>
          </cell>
          <cell r="I11">
            <v>1250</v>
          </cell>
        </row>
        <row r="12">
          <cell r="A12" t="str">
            <v>Naja</v>
          </cell>
          <cell r="B12" t="str">
            <v>Centre</v>
          </cell>
          <cell r="C12" t="str">
            <v>Blois</v>
          </cell>
          <cell r="D12">
            <v>35829</v>
          </cell>
          <cell r="E12">
            <v>2</v>
          </cell>
          <cell r="F12" t="str">
            <v>Gomme</v>
          </cell>
          <cell r="G12">
            <v>360</v>
          </cell>
          <cell r="H12">
            <v>1.4</v>
          </cell>
          <cell r="I12">
            <v>503.99999999999994</v>
          </cell>
        </row>
        <row r="13">
          <cell r="A13" t="str">
            <v>Fabel</v>
          </cell>
          <cell r="B13" t="str">
            <v>Auvergne</v>
          </cell>
          <cell r="C13" t="str">
            <v>Montluçon</v>
          </cell>
          <cell r="D13">
            <v>35830</v>
          </cell>
          <cell r="E13">
            <v>2</v>
          </cell>
          <cell r="F13" t="str">
            <v>Agrafe</v>
          </cell>
          <cell r="G13">
            <v>20000</v>
          </cell>
          <cell r="H13">
            <v>0.5</v>
          </cell>
          <cell r="I13">
            <v>10000</v>
          </cell>
        </row>
        <row r="14">
          <cell r="A14" t="str">
            <v>Mitron</v>
          </cell>
          <cell r="B14" t="str">
            <v>Bourgogne</v>
          </cell>
          <cell r="C14" t="str">
            <v>Auxerre</v>
          </cell>
          <cell r="D14">
            <v>35832</v>
          </cell>
          <cell r="E14">
            <v>2</v>
          </cell>
          <cell r="F14" t="str">
            <v>Punaise</v>
          </cell>
          <cell r="G14">
            <v>5000</v>
          </cell>
          <cell r="H14">
            <v>0.3</v>
          </cell>
          <cell r="I14">
            <v>1500</v>
          </cell>
        </row>
        <row r="15">
          <cell r="A15" t="str">
            <v>Adore</v>
          </cell>
          <cell r="B15" t="str">
            <v>Bourgogne</v>
          </cell>
          <cell r="C15" t="str">
            <v>Nevers</v>
          </cell>
          <cell r="D15">
            <v>35835</v>
          </cell>
          <cell r="E15">
            <v>2</v>
          </cell>
          <cell r="F15" t="str">
            <v>Agrafe</v>
          </cell>
          <cell r="G15">
            <v>12500</v>
          </cell>
          <cell r="H15">
            <v>0.5</v>
          </cell>
          <cell r="I15">
            <v>6250</v>
          </cell>
        </row>
        <row r="16">
          <cell r="A16" t="str">
            <v>Boulard</v>
          </cell>
          <cell r="B16" t="str">
            <v>Centre</v>
          </cell>
          <cell r="C16" t="str">
            <v>Blois</v>
          </cell>
          <cell r="D16">
            <v>35836</v>
          </cell>
          <cell r="E16">
            <v>2</v>
          </cell>
          <cell r="F16" t="str">
            <v>Crayon</v>
          </cell>
          <cell r="G16">
            <v>3500</v>
          </cell>
          <cell r="H16">
            <v>1</v>
          </cell>
          <cell r="I16">
            <v>3500</v>
          </cell>
        </row>
        <row r="17">
          <cell r="A17" t="str">
            <v>Adore</v>
          </cell>
          <cell r="B17" t="str">
            <v>Bourgogne</v>
          </cell>
          <cell r="C17" t="str">
            <v>Nevers</v>
          </cell>
          <cell r="D17">
            <v>35839</v>
          </cell>
          <cell r="E17">
            <v>2</v>
          </cell>
          <cell r="F17" t="str">
            <v>Punaise</v>
          </cell>
          <cell r="G17">
            <v>1500</v>
          </cell>
          <cell r="H17">
            <v>0.3</v>
          </cell>
          <cell r="I17">
            <v>450</v>
          </cell>
        </row>
        <row r="18">
          <cell r="A18" t="str">
            <v>Charlton</v>
          </cell>
          <cell r="B18" t="str">
            <v>Limousin</v>
          </cell>
          <cell r="C18" t="str">
            <v>Guéret</v>
          </cell>
          <cell r="D18">
            <v>35841</v>
          </cell>
          <cell r="E18">
            <v>2</v>
          </cell>
          <cell r="F18" t="str">
            <v>Colle</v>
          </cell>
          <cell r="G18">
            <v>750</v>
          </cell>
          <cell r="H18">
            <v>2.4</v>
          </cell>
          <cell r="I18">
            <v>1800</v>
          </cell>
        </row>
        <row r="19">
          <cell r="A19" t="str">
            <v>Naja</v>
          </cell>
          <cell r="B19" t="str">
            <v>Centre</v>
          </cell>
          <cell r="C19" t="str">
            <v>Blois</v>
          </cell>
          <cell r="D19">
            <v>35847</v>
          </cell>
          <cell r="E19">
            <v>2</v>
          </cell>
          <cell r="F19" t="str">
            <v>Marqueur</v>
          </cell>
          <cell r="G19">
            <v>850</v>
          </cell>
          <cell r="H19">
            <v>2.1</v>
          </cell>
          <cell r="I19">
            <v>1785</v>
          </cell>
        </row>
        <row r="20">
          <cell r="A20" t="str">
            <v>Naja</v>
          </cell>
          <cell r="B20" t="str">
            <v>Auvergne</v>
          </cell>
          <cell r="C20" t="str">
            <v>Montluçon</v>
          </cell>
          <cell r="D20">
            <v>35849</v>
          </cell>
          <cell r="E20">
            <v>2</v>
          </cell>
          <cell r="F20" t="str">
            <v>Gomme</v>
          </cell>
          <cell r="G20">
            <v>460</v>
          </cell>
          <cell r="H20">
            <v>1.4</v>
          </cell>
          <cell r="I20">
            <v>644</v>
          </cell>
        </row>
        <row r="21">
          <cell r="A21" t="str">
            <v>Julia</v>
          </cell>
          <cell r="B21" t="str">
            <v>Auvergne</v>
          </cell>
          <cell r="C21" t="str">
            <v>Aurillac</v>
          </cell>
          <cell r="D21">
            <v>35852</v>
          </cell>
          <cell r="E21">
            <v>2</v>
          </cell>
          <cell r="F21" t="str">
            <v>Crayon</v>
          </cell>
          <cell r="G21">
            <v>5600</v>
          </cell>
          <cell r="H21">
            <v>1</v>
          </cell>
          <cell r="I21">
            <v>5600</v>
          </cell>
        </row>
        <row r="22">
          <cell r="A22" t="str">
            <v>Fabel</v>
          </cell>
          <cell r="B22" t="str">
            <v>Auvergne</v>
          </cell>
          <cell r="C22" t="str">
            <v>Montluçon</v>
          </cell>
          <cell r="D22">
            <v>35855</v>
          </cell>
          <cell r="E22">
            <v>3</v>
          </cell>
          <cell r="F22" t="str">
            <v>Colle</v>
          </cell>
          <cell r="G22">
            <v>750</v>
          </cell>
          <cell r="H22">
            <v>2.4</v>
          </cell>
          <cell r="I22">
            <v>1800</v>
          </cell>
        </row>
        <row r="23">
          <cell r="A23" t="str">
            <v>Julia</v>
          </cell>
          <cell r="B23" t="str">
            <v>Bourgogne</v>
          </cell>
          <cell r="C23" t="str">
            <v>Nevers</v>
          </cell>
          <cell r="D23">
            <v>35855</v>
          </cell>
          <cell r="E23">
            <v>3</v>
          </cell>
          <cell r="F23" t="str">
            <v>Agrafe</v>
          </cell>
          <cell r="G23">
            <v>10000</v>
          </cell>
          <cell r="H23">
            <v>0.5</v>
          </cell>
          <cell r="I23">
            <v>5000</v>
          </cell>
        </row>
        <row r="24">
          <cell r="A24" t="str">
            <v>Naja</v>
          </cell>
          <cell r="B24" t="str">
            <v>Centre</v>
          </cell>
          <cell r="C24" t="str">
            <v>Blois</v>
          </cell>
          <cell r="D24">
            <v>35857</v>
          </cell>
          <cell r="E24">
            <v>3</v>
          </cell>
          <cell r="F24" t="str">
            <v>Post-it</v>
          </cell>
          <cell r="G24">
            <v>10000</v>
          </cell>
          <cell r="H24">
            <v>1.8</v>
          </cell>
          <cell r="I24">
            <v>18000</v>
          </cell>
        </row>
        <row r="25">
          <cell r="A25" t="str">
            <v>Charlton</v>
          </cell>
          <cell r="B25" t="str">
            <v>Limousin</v>
          </cell>
          <cell r="C25" t="str">
            <v>Guéret</v>
          </cell>
          <cell r="D25">
            <v>35857</v>
          </cell>
          <cell r="E25">
            <v>3</v>
          </cell>
          <cell r="F25" t="str">
            <v>Crayon</v>
          </cell>
          <cell r="G25">
            <v>5000</v>
          </cell>
          <cell r="H25">
            <v>1</v>
          </cell>
          <cell r="I25">
            <v>5000</v>
          </cell>
        </row>
        <row r="26">
          <cell r="A26" t="str">
            <v>Pitson</v>
          </cell>
          <cell r="B26" t="str">
            <v>Limousin</v>
          </cell>
          <cell r="C26" t="str">
            <v>Guéret</v>
          </cell>
          <cell r="D26">
            <v>35857</v>
          </cell>
          <cell r="E26">
            <v>3</v>
          </cell>
          <cell r="F26" t="str">
            <v>Crayon</v>
          </cell>
          <cell r="G26">
            <v>7500</v>
          </cell>
          <cell r="H26">
            <v>1</v>
          </cell>
          <cell r="I26">
            <v>7500</v>
          </cell>
        </row>
        <row r="27">
          <cell r="A27" t="str">
            <v>Mitron</v>
          </cell>
          <cell r="B27" t="str">
            <v>Centre</v>
          </cell>
          <cell r="C27" t="str">
            <v>Bourges</v>
          </cell>
          <cell r="D27">
            <v>35859</v>
          </cell>
          <cell r="E27">
            <v>3</v>
          </cell>
          <cell r="F27" t="str">
            <v>Gomme</v>
          </cell>
          <cell r="G27">
            <v>780</v>
          </cell>
          <cell r="H27">
            <v>1.4</v>
          </cell>
          <cell r="I27">
            <v>1092</v>
          </cell>
        </row>
        <row r="28">
          <cell r="A28" t="str">
            <v>Golmich</v>
          </cell>
          <cell r="B28" t="str">
            <v>Centre</v>
          </cell>
          <cell r="C28" t="str">
            <v>Chateauroux</v>
          </cell>
          <cell r="D28">
            <v>35859</v>
          </cell>
          <cell r="E28">
            <v>3</v>
          </cell>
          <cell r="F28" t="str">
            <v>Agrafe</v>
          </cell>
          <cell r="G28">
            <v>10000</v>
          </cell>
          <cell r="H28">
            <v>0.5</v>
          </cell>
          <cell r="I28">
            <v>5000</v>
          </cell>
        </row>
        <row r="29">
          <cell r="A29" t="str">
            <v>Golmich</v>
          </cell>
          <cell r="B29" t="str">
            <v>Centre</v>
          </cell>
          <cell r="C29" t="str">
            <v>Chateauroux</v>
          </cell>
          <cell r="D29">
            <v>35859</v>
          </cell>
          <cell r="E29">
            <v>3</v>
          </cell>
          <cell r="F29" t="str">
            <v>Marqueur</v>
          </cell>
          <cell r="G29">
            <v>150</v>
          </cell>
          <cell r="H29">
            <v>2.1</v>
          </cell>
          <cell r="I29">
            <v>315</v>
          </cell>
        </row>
        <row r="30">
          <cell r="A30" t="str">
            <v>Fabel</v>
          </cell>
          <cell r="B30" t="str">
            <v>Auvergne</v>
          </cell>
          <cell r="C30" t="str">
            <v>Montluçon</v>
          </cell>
          <cell r="D30">
            <v>35860</v>
          </cell>
          <cell r="E30">
            <v>3</v>
          </cell>
          <cell r="F30" t="str">
            <v>Gomme</v>
          </cell>
          <cell r="G30">
            <v>150</v>
          </cell>
          <cell r="H30">
            <v>1.4</v>
          </cell>
          <cell r="I30">
            <v>210</v>
          </cell>
        </row>
        <row r="31">
          <cell r="A31" t="str">
            <v>Boulard</v>
          </cell>
          <cell r="B31" t="str">
            <v>Bourgogne</v>
          </cell>
          <cell r="C31" t="str">
            <v>Auxerre</v>
          </cell>
          <cell r="D31">
            <v>35864</v>
          </cell>
          <cell r="E31">
            <v>3</v>
          </cell>
          <cell r="F31" t="str">
            <v>Post-it</v>
          </cell>
          <cell r="G31">
            <v>12500</v>
          </cell>
          <cell r="H31">
            <v>1.8</v>
          </cell>
          <cell r="I31">
            <v>22500</v>
          </cell>
        </row>
        <row r="32">
          <cell r="A32" t="str">
            <v>Adore</v>
          </cell>
          <cell r="B32" t="str">
            <v>Bourgogne</v>
          </cell>
          <cell r="C32" t="str">
            <v>Nevers</v>
          </cell>
          <cell r="D32">
            <v>35866</v>
          </cell>
          <cell r="E32">
            <v>3</v>
          </cell>
          <cell r="F32" t="str">
            <v>Colle</v>
          </cell>
          <cell r="G32">
            <v>750</v>
          </cell>
          <cell r="H32">
            <v>2.4</v>
          </cell>
          <cell r="I32">
            <v>1800</v>
          </cell>
        </row>
        <row r="33">
          <cell r="A33" t="str">
            <v>Pitson</v>
          </cell>
          <cell r="B33" t="str">
            <v>Limousin</v>
          </cell>
          <cell r="C33" t="str">
            <v>Guéret</v>
          </cell>
          <cell r="D33">
            <v>35866</v>
          </cell>
          <cell r="E33">
            <v>3</v>
          </cell>
          <cell r="F33" t="str">
            <v>Agrafe</v>
          </cell>
          <cell r="G33">
            <v>20000</v>
          </cell>
          <cell r="H33">
            <v>0.5</v>
          </cell>
          <cell r="I33">
            <v>10000</v>
          </cell>
        </row>
        <row r="34">
          <cell r="A34" t="str">
            <v>Pitson</v>
          </cell>
          <cell r="B34" t="str">
            <v>Limousin</v>
          </cell>
          <cell r="C34" t="str">
            <v>Guéret</v>
          </cell>
          <cell r="D34">
            <v>35868</v>
          </cell>
          <cell r="E34">
            <v>3</v>
          </cell>
          <cell r="F34" t="str">
            <v>Colle</v>
          </cell>
          <cell r="G34">
            <v>1000</v>
          </cell>
          <cell r="H34">
            <v>2.4</v>
          </cell>
          <cell r="I34">
            <v>2400</v>
          </cell>
        </row>
        <row r="35">
          <cell r="A35" t="str">
            <v>Julia</v>
          </cell>
          <cell r="B35" t="str">
            <v>Auvergne</v>
          </cell>
          <cell r="C35" t="str">
            <v>Aurillac</v>
          </cell>
          <cell r="D35">
            <v>35869</v>
          </cell>
          <cell r="E35">
            <v>3</v>
          </cell>
          <cell r="F35" t="str">
            <v>Punaise</v>
          </cell>
          <cell r="G35">
            <v>3000</v>
          </cell>
          <cell r="H35">
            <v>0.3</v>
          </cell>
          <cell r="I35">
            <v>900</v>
          </cell>
        </row>
        <row r="36">
          <cell r="A36" t="str">
            <v>Boulard</v>
          </cell>
          <cell r="B36" t="str">
            <v>Centre</v>
          </cell>
          <cell r="C36" t="str">
            <v>Blois</v>
          </cell>
          <cell r="D36">
            <v>35869</v>
          </cell>
          <cell r="E36">
            <v>3</v>
          </cell>
          <cell r="F36" t="str">
            <v>Punaise</v>
          </cell>
          <cell r="G36">
            <v>5000</v>
          </cell>
          <cell r="H36">
            <v>0.3</v>
          </cell>
          <cell r="I36">
            <v>1500</v>
          </cell>
        </row>
        <row r="37">
          <cell r="A37" t="str">
            <v>Julia</v>
          </cell>
          <cell r="B37" t="str">
            <v>Auvergne</v>
          </cell>
          <cell r="C37" t="str">
            <v>Aurillac</v>
          </cell>
          <cell r="D37">
            <v>35874</v>
          </cell>
          <cell r="E37">
            <v>3</v>
          </cell>
          <cell r="F37" t="str">
            <v>Agrafe</v>
          </cell>
          <cell r="G37">
            <v>15000</v>
          </cell>
          <cell r="H37">
            <v>0.5</v>
          </cell>
          <cell r="I37">
            <v>7500</v>
          </cell>
        </row>
        <row r="38">
          <cell r="A38" t="str">
            <v>Boulard</v>
          </cell>
          <cell r="B38" t="str">
            <v>Bourgogne</v>
          </cell>
          <cell r="C38" t="str">
            <v>Auxerre</v>
          </cell>
          <cell r="D38">
            <v>35874</v>
          </cell>
          <cell r="E38">
            <v>3</v>
          </cell>
          <cell r="F38" t="str">
            <v>Colle</v>
          </cell>
          <cell r="G38">
            <v>350</v>
          </cell>
          <cell r="H38">
            <v>2.4</v>
          </cell>
          <cell r="I38">
            <v>840</v>
          </cell>
        </row>
        <row r="39">
          <cell r="A39" t="str">
            <v>Naja</v>
          </cell>
          <cell r="B39" t="str">
            <v>Centre</v>
          </cell>
          <cell r="C39" t="str">
            <v>Blois</v>
          </cell>
          <cell r="D39">
            <v>35886</v>
          </cell>
          <cell r="E39">
            <v>4</v>
          </cell>
          <cell r="F39" t="str">
            <v>Agrafe</v>
          </cell>
          <cell r="G39">
            <v>20000</v>
          </cell>
          <cell r="H39">
            <v>0.5</v>
          </cell>
          <cell r="I39">
            <v>10000</v>
          </cell>
        </row>
        <row r="40">
          <cell r="A40" t="str">
            <v>Mitron</v>
          </cell>
          <cell r="B40" t="str">
            <v>Centre</v>
          </cell>
          <cell r="C40" t="str">
            <v>Chateauroux</v>
          </cell>
          <cell r="D40">
            <v>35889</v>
          </cell>
          <cell r="E40">
            <v>4</v>
          </cell>
          <cell r="F40" t="str">
            <v>Post-it</v>
          </cell>
          <cell r="G40">
            <v>5000</v>
          </cell>
          <cell r="H40">
            <v>1.8</v>
          </cell>
          <cell r="I40">
            <v>9000</v>
          </cell>
        </row>
        <row r="41">
          <cell r="A41" t="str">
            <v>Adore</v>
          </cell>
          <cell r="B41" t="str">
            <v>Bourgogne</v>
          </cell>
          <cell r="C41" t="str">
            <v>Nevers</v>
          </cell>
          <cell r="D41">
            <v>35890</v>
          </cell>
          <cell r="E41">
            <v>4</v>
          </cell>
          <cell r="F41" t="str">
            <v>Gomme</v>
          </cell>
          <cell r="G41">
            <v>450</v>
          </cell>
          <cell r="H41">
            <v>1.4</v>
          </cell>
          <cell r="I41">
            <v>630</v>
          </cell>
        </row>
        <row r="42">
          <cell r="A42" t="str">
            <v>Naja</v>
          </cell>
          <cell r="B42" t="str">
            <v>Centre</v>
          </cell>
          <cell r="C42" t="str">
            <v>Blois</v>
          </cell>
          <cell r="D42">
            <v>35890</v>
          </cell>
          <cell r="E42">
            <v>4</v>
          </cell>
          <cell r="F42" t="str">
            <v>Marqueur</v>
          </cell>
          <cell r="G42">
            <v>550</v>
          </cell>
          <cell r="H42">
            <v>2.1</v>
          </cell>
          <cell r="I42">
            <v>1155</v>
          </cell>
        </row>
        <row r="43">
          <cell r="A43" t="str">
            <v>Charlton</v>
          </cell>
          <cell r="B43" t="str">
            <v>Limousin</v>
          </cell>
          <cell r="C43" t="str">
            <v>Guéret</v>
          </cell>
          <cell r="D43">
            <v>35895</v>
          </cell>
          <cell r="E43">
            <v>4</v>
          </cell>
          <cell r="F43" t="str">
            <v>Punaise</v>
          </cell>
          <cell r="G43">
            <v>6000</v>
          </cell>
          <cell r="H43">
            <v>0.3</v>
          </cell>
          <cell r="I43">
            <v>1800</v>
          </cell>
        </row>
        <row r="44">
          <cell r="A44" t="str">
            <v>Pitson</v>
          </cell>
          <cell r="B44" t="str">
            <v>Limousin</v>
          </cell>
          <cell r="C44" t="str">
            <v>Guéret</v>
          </cell>
          <cell r="D44">
            <v>35895</v>
          </cell>
          <cell r="E44">
            <v>4</v>
          </cell>
          <cell r="F44" t="str">
            <v>Marqueur</v>
          </cell>
          <cell r="G44">
            <v>560</v>
          </cell>
          <cell r="H44">
            <v>2.1</v>
          </cell>
          <cell r="I44">
            <v>1176</v>
          </cell>
        </row>
        <row r="45">
          <cell r="A45" t="str">
            <v>Boulard</v>
          </cell>
          <cell r="B45" t="str">
            <v>Auvergne</v>
          </cell>
          <cell r="C45" t="str">
            <v>Aurillac</v>
          </cell>
          <cell r="D45">
            <v>35899</v>
          </cell>
          <cell r="E45">
            <v>4</v>
          </cell>
          <cell r="F45" t="str">
            <v>Gomme</v>
          </cell>
          <cell r="G45">
            <v>780</v>
          </cell>
          <cell r="H45">
            <v>1.4</v>
          </cell>
          <cell r="I45">
            <v>1092</v>
          </cell>
        </row>
        <row r="46">
          <cell r="A46" t="str">
            <v>Julia</v>
          </cell>
          <cell r="B46" t="str">
            <v>Auvergne</v>
          </cell>
          <cell r="C46" t="str">
            <v>Aurillac</v>
          </cell>
          <cell r="D46">
            <v>35905</v>
          </cell>
          <cell r="E46">
            <v>4</v>
          </cell>
          <cell r="F46" t="str">
            <v>Marqueur</v>
          </cell>
          <cell r="G46">
            <v>450</v>
          </cell>
          <cell r="H46">
            <v>2.1</v>
          </cell>
          <cell r="I46">
            <v>945</v>
          </cell>
        </row>
        <row r="47">
          <cell r="A47" t="str">
            <v>Charlton</v>
          </cell>
          <cell r="B47" t="str">
            <v>Limousin</v>
          </cell>
          <cell r="C47" t="str">
            <v>Guéret</v>
          </cell>
          <cell r="D47">
            <v>35905</v>
          </cell>
          <cell r="E47">
            <v>4</v>
          </cell>
          <cell r="F47" t="str">
            <v>Post-it</v>
          </cell>
          <cell r="G47">
            <v>10000</v>
          </cell>
          <cell r="H47">
            <v>1.8</v>
          </cell>
          <cell r="I47">
            <v>18000</v>
          </cell>
        </row>
        <row r="48">
          <cell r="A48" t="str">
            <v>Julia</v>
          </cell>
          <cell r="B48" t="str">
            <v>Bourgogne</v>
          </cell>
          <cell r="C48" t="str">
            <v>Nevers</v>
          </cell>
          <cell r="D48">
            <v>35906</v>
          </cell>
          <cell r="E48">
            <v>4</v>
          </cell>
          <cell r="F48" t="str">
            <v>Marqueur</v>
          </cell>
          <cell r="G48">
            <v>750</v>
          </cell>
          <cell r="H48">
            <v>2.1</v>
          </cell>
          <cell r="I48">
            <v>1575</v>
          </cell>
        </row>
        <row r="49">
          <cell r="A49" t="str">
            <v>Adore</v>
          </cell>
          <cell r="B49" t="str">
            <v>Bourgogne</v>
          </cell>
          <cell r="C49" t="str">
            <v>Nevers</v>
          </cell>
          <cell r="D49">
            <v>35908</v>
          </cell>
          <cell r="E49">
            <v>4</v>
          </cell>
          <cell r="F49" t="str">
            <v>Crayon</v>
          </cell>
          <cell r="G49">
            <v>9000</v>
          </cell>
          <cell r="H49">
            <v>1</v>
          </cell>
          <cell r="I49">
            <v>9000</v>
          </cell>
        </row>
        <row r="50">
          <cell r="A50" t="str">
            <v>Boulard</v>
          </cell>
          <cell r="B50" t="str">
            <v>Centre</v>
          </cell>
          <cell r="C50" t="str">
            <v>Blois</v>
          </cell>
          <cell r="D50">
            <v>35909</v>
          </cell>
          <cell r="E50">
            <v>4</v>
          </cell>
          <cell r="F50" t="str">
            <v>Colle</v>
          </cell>
          <cell r="G50">
            <v>1500</v>
          </cell>
          <cell r="H50">
            <v>2.4</v>
          </cell>
          <cell r="I50">
            <v>3600</v>
          </cell>
        </row>
        <row r="51">
          <cell r="A51" t="str">
            <v>Fabel</v>
          </cell>
          <cell r="B51" t="str">
            <v>Auvergne</v>
          </cell>
          <cell r="C51" t="str">
            <v>Montluçon</v>
          </cell>
          <cell r="D51">
            <v>35912</v>
          </cell>
          <cell r="E51">
            <v>4</v>
          </cell>
          <cell r="F51" t="str">
            <v>Punaise</v>
          </cell>
          <cell r="G51">
            <v>4000</v>
          </cell>
          <cell r="H51">
            <v>0.3</v>
          </cell>
          <cell r="I51">
            <v>1200</v>
          </cell>
        </row>
        <row r="52">
          <cell r="A52" t="str">
            <v>Boulard</v>
          </cell>
          <cell r="B52" t="str">
            <v>Bourgogne</v>
          </cell>
          <cell r="C52" t="str">
            <v>Auxerre</v>
          </cell>
          <cell r="D52">
            <v>35912</v>
          </cell>
          <cell r="E52">
            <v>4</v>
          </cell>
          <cell r="F52" t="str">
            <v>Marqueur</v>
          </cell>
          <cell r="G52">
            <v>1000</v>
          </cell>
          <cell r="H52">
            <v>2.1</v>
          </cell>
          <cell r="I52">
            <v>2100</v>
          </cell>
        </row>
        <row r="53">
          <cell r="A53" t="str">
            <v>Fabel</v>
          </cell>
          <cell r="B53" t="str">
            <v>Auvergne</v>
          </cell>
          <cell r="C53" t="str">
            <v>Montluçon</v>
          </cell>
          <cell r="D53">
            <v>35917</v>
          </cell>
          <cell r="E53">
            <v>5</v>
          </cell>
          <cell r="F53" t="str">
            <v>Agrafe</v>
          </cell>
          <cell r="G53">
            <v>10000</v>
          </cell>
          <cell r="H53">
            <v>0.5</v>
          </cell>
          <cell r="I53">
            <v>5000</v>
          </cell>
        </row>
        <row r="54">
          <cell r="A54" t="str">
            <v>Boulard</v>
          </cell>
          <cell r="B54" t="str">
            <v>Bourgogne</v>
          </cell>
          <cell r="C54" t="str">
            <v>Auxerre</v>
          </cell>
          <cell r="D54">
            <v>35917</v>
          </cell>
          <cell r="E54">
            <v>5</v>
          </cell>
          <cell r="F54" t="str">
            <v>Punaise</v>
          </cell>
          <cell r="G54">
            <v>2500</v>
          </cell>
          <cell r="H54">
            <v>0.3</v>
          </cell>
          <cell r="I54">
            <v>750</v>
          </cell>
        </row>
        <row r="55">
          <cell r="A55" t="str">
            <v>Naja</v>
          </cell>
          <cell r="B55" t="str">
            <v>Centre</v>
          </cell>
          <cell r="C55" t="str">
            <v>Blois</v>
          </cell>
          <cell r="D55">
            <v>35917</v>
          </cell>
          <cell r="E55">
            <v>5</v>
          </cell>
          <cell r="F55" t="str">
            <v>Gomme</v>
          </cell>
          <cell r="G55">
            <v>450</v>
          </cell>
          <cell r="H55">
            <v>1.4</v>
          </cell>
          <cell r="I55">
            <v>630</v>
          </cell>
        </row>
        <row r="56">
          <cell r="A56" t="str">
            <v>Julia</v>
          </cell>
          <cell r="B56" t="str">
            <v>Auvergne</v>
          </cell>
          <cell r="C56" t="str">
            <v>Aurillac</v>
          </cell>
          <cell r="D56">
            <v>35918</v>
          </cell>
          <cell r="E56">
            <v>5</v>
          </cell>
          <cell r="F56" t="str">
            <v>Colle</v>
          </cell>
          <cell r="G56">
            <v>1300</v>
          </cell>
          <cell r="H56">
            <v>2.4</v>
          </cell>
          <cell r="I56">
            <v>3120</v>
          </cell>
        </row>
        <row r="57">
          <cell r="A57" t="str">
            <v>Adore</v>
          </cell>
          <cell r="B57" t="str">
            <v>Bourgogne</v>
          </cell>
          <cell r="C57" t="str">
            <v>Nevers</v>
          </cell>
          <cell r="D57">
            <v>35918</v>
          </cell>
          <cell r="E57">
            <v>5</v>
          </cell>
          <cell r="F57" t="str">
            <v>Gomme</v>
          </cell>
          <cell r="G57">
            <v>500</v>
          </cell>
          <cell r="H57">
            <v>1.4</v>
          </cell>
          <cell r="I57">
            <v>700</v>
          </cell>
        </row>
        <row r="58">
          <cell r="A58" t="str">
            <v>Charlton</v>
          </cell>
          <cell r="B58" t="str">
            <v>Limousin</v>
          </cell>
          <cell r="C58" t="str">
            <v>Guéret</v>
          </cell>
          <cell r="D58">
            <v>35919</v>
          </cell>
          <cell r="E58">
            <v>5</v>
          </cell>
          <cell r="F58" t="str">
            <v>Marqueur</v>
          </cell>
          <cell r="G58">
            <v>400</v>
          </cell>
          <cell r="H58">
            <v>2.1</v>
          </cell>
          <cell r="I58">
            <v>840</v>
          </cell>
        </row>
        <row r="59">
          <cell r="A59" t="str">
            <v>Naja</v>
          </cell>
          <cell r="B59" t="str">
            <v>Auvergne</v>
          </cell>
          <cell r="C59" t="str">
            <v>Montluçon</v>
          </cell>
          <cell r="D59">
            <v>35921</v>
          </cell>
          <cell r="E59">
            <v>5</v>
          </cell>
          <cell r="F59" t="str">
            <v>Punaise</v>
          </cell>
          <cell r="G59">
            <v>3500</v>
          </cell>
          <cell r="H59">
            <v>0.3</v>
          </cell>
          <cell r="I59">
            <v>1050</v>
          </cell>
        </row>
        <row r="60">
          <cell r="A60" t="str">
            <v>Julia</v>
          </cell>
          <cell r="B60" t="str">
            <v>Bourgogne</v>
          </cell>
          <cell r="C60" t="str">
            <v>Nevers</v>
          </cell>
          <cell r="D60">
            <v>35925</v>
          </cell>
          <cell r="E60">
            <v>5</v>
          </cell>
          <cell r="F60" t="str">
            <v>Post-it</v>
          </cell>
          <cell r="G60">
            <v>18000</v>
          </cell>
          <cell r="H60">
            <v>1.8</v>
          </cell>
          <cell r="I60">
            <v>32400</v>
          </cell>
        </row>
        <row r="61">
          <cell r="A61" t="str">
            <v>Julia</v>
          </cell>
          <cell r="B61" t="str">
            <v>Auvergne</v>
          </cell>
          <cell r="C61" t="str">
            <v>Aurillac</v>
          </cell>
          <cell r="D61">
            <v>35927</v>
          </cell>
          <cell r="E61">
            <v>5</v>
          </cell>
          <cell r="F61" t="str">
            <v>Gomme</v>
          </cell>
          <cell r="G61">
            <v>150</v>
          </cell>
          <cell r="H61">
            <v>1.4</v>
          </cell>
          <cell r="I61">
            <v>210</v>
          </cell>
        </row>
        <row r="62">
          <cell r="A62" t="str">
            <v>Mitron</v>
          </cell>
          <cell r="B62" t="str">
            <v>Centre</v>
          </cell>
          <cell r="C62" t="str">
            <v>Bourges</v>
          </cell>
          <cell r="D62">
            <v>35927</v>
          </cell>
          <cell r="E62">
            <v>5</v>
          </cell>
          <cell r="F62" t="str">
            <v>Colle</v>
          </cell>
          <cell r="G62">
            <v>1200</v>
          </cell>
          <cell r="H62">
            <v>2.4</v>
          </cell>
          <cell r="I62">
            <v>2880</v>
          </cell>
        </row>
        <row r="63">
          <cell r="A63" t="str">
            <v>Golmich</v>
          </cell>
          <cell r="B63" t="str">
            <v>Centre</v>
          </cell>
          <cell r="C63" t="str">
            <v>Chateauroux</v>
          </cell>
          <cell r="D63">
            <v>35927</v>
          </cell>
          <cell r="E63">
            <v>5</v>
          </cell>
          <cell r="F63" t="str">
            <v>Punaise</v>
          </cell>
          <cell r="G63">
            <v>1500</v>
          </cell>
          <cell r="H63">
            <v>0.3</v>
          </cell>
          <cell r="I63">
            <v>450</v>
          </cell>
        </row>
        <row r="64">
          <cell r="A64" t="str">
            <v>Golmich</v>
          </cell>
          <cell r="B64" t="str">
            <v>Centre</v>
          </cell>
          <cell r="C64" t="str">
            <v>Chateauroux</v>
          </cell>
          <cell r="D64">
            <v>35927</v>
          </cell>
          <cell r="E64">
            <v>5</v>
          </cell>
          <cell r="F64" t="str">
            <v>Colle</v>
          </cell>
          <cell r="G64">
            <v>500</v>
          </cell>
          <cell r="H64">
            <v>2.4</v>
          </cell>
          <cell r="I64">
            <v>1200</v>
          </cell>
        </row>
        <row r="65">
          <cell r="A65" t="str">
            <v>Mitron</v>
          </cell>
          <cell r="B65" t="str">
            <v>Bourgogne</v>
          </cell>
          <cell r="C65" t="str">
            <v>Auxerre</v>
          </cell>
          <cell r="D65">
            <v>35928</v>
          </cell>
          <cell r="E65">
            <v>5</v>
          </cell>
          <cell r="F65" t="str">
            <v>Gomme</v>
          </cell>
          <cell r="G65">
            <v>400</v>
          </cell>
          <cell r="H65">
            <v>1.4</v>
          </cell>
          <cell r="I65">
            <v>560</v>
          </cell>
        </row>
        <row r="66">
          <cell r="A66" t="str">
            <v>Mitron</v>
          </cell>
          <cell r="B66" t="str">
            <v>Centre</v>
          </cell>
          <cell r="C66" t="str">
            <v>Chateauroux</v>
          </cell>
          <cell r="D66">
            <v>35928</v>
          </cell>
          <cell r="E66">
            <v>5</v>
          </cell>
          <cell r="F66" t="str">
            <v>Crayon</v>
          </cell>
          <cell r="G66">
            <v>2000</v>
          </cell>
          <cell r="H66">
            <v>1</v>
          </cell>
          <cell r="I66">
            <v>2000</v>
          </cell>
        </row>
        <row r="67">
          <cell r="A67" t="str">
            <v>Fabel</v>
          </cell>
          <cell r="B67" t="str">
            <v>Auvergne</v>
          </cell>
          <cell r="C67" t="str">
            <v>Montluçon</v>
          </cell>
          <cell r="D67">
            <v>35930</v>
          </cell>
          <cell r="E67">
            <v>5</v>
          </cell>
          <cell r="F67" t="str">
            <v>Colle</v>
          </cell>
          <cell r="G67">
            <v>500</v>
          </cell>
          <cell r="H67">
            <v>2.4</v>
          </cell>
          <cell r="I67">
            <v>1200</v>
          </cell>
        </row>
        <row r="68">
          <cell r="A68" t="str">
            <v>Naja</v>
          </cell>
          <cell r="B68" t="str">
            <v>Centre</v>
          </cell>
          <cell r="C68" t="str">
            <v>Blois</v>
          </cell>
          <cell r="D68">
            <v>35932</v>
          </cell>
          <cell r="E68">
            <v>5</v>
          </cell>
          <cell r="F68" t="str">
            <v>Crayon</v>
          </cell>
          <cell r="G68">
            <v>1800</v>
          </cell>
          <cell r="H68">
            <v>1</v>
          </cell>
          <cell r="I68">
            <v>1800</v>
          </cell>
        </row>
        <row r="69">
          <cell r="A69" t="str">
            <v>Mitron</v>
          </cell>
          <cell r="B69" t="str">
            <v>Centre</v>
          </cell>
          <cell r="C69" t="str">
            <v>Bourges</v>
          </cell>
          <cell r="D69">
            <v>35933</v>
          </cell>
          <cell r="E69">
            <v>5</v>
          </cell>
          <cell r="F69" t="str">
            <v>Crayon</v>
          </cell>
          <cell r="G69">
            <v>2500</v>
          </cell>
          <cell r="H69">
            <v>1</v>
          </cell>
          <cell r="I69">
            <v>2500</v>
          </cell>
        </row>
        <row r="70">
          <cell r="A70" t="str">
            <v>Pitson</v>
          </cell>
          <cell r="B70" t="str">
            <v>Limousin</v>
          </cell>
          <cell r="C70" t="str">
            <v>Guéret</v>
          </cell>
          <cell r="D70">
            <v>35935</v>
          </cell>
          <cell r="E70">
            <v>5</v>
          </cell>
          <cell r="F70" t="str">
            <v>Punaise</v>
          </cell>
          <cell r="G70">
            <v>7000</v>
          </cell>
          <cell r="H70">
            <v>0.3</v>
          </cell>
          <cell r="I70">
            <v>2100</v>
          </cell>
        </row>
        <row r="71">
          <cell r="A71" t="str">
            <v>Charlton</v>
          </cell>
          <cell r="B71" t="str">
            <v>Limousin</v>
          </cell>
          <cell r="C71" t="str">
            <v>Guéret</v>
          </cell>
          <cell r="D71">
            <v>35935</v>
          </cell>
          <cell r="E71">
            <v>5</v>
          </cell>
          <cell r="F71" t="str">
            <v>Post-it</v>
          </cell>
          <cell r="G71">
            <v>20000</v>
          </cell>
          <cell r="H71">
            <v>1.8</v>
          </cell>
          <cell r="I71">
            <v>36000</v>
          </cell>
        </row>
        <row r="72">
          <cell r="A72" t="str">
            <v>Pitson</v>
          </cell>
          <cell r="B72" t="str">
            <v>Limousin</v>
          </cell>
          <cell r="C72" t="str">
            <v>Guéret</v>
          </cell>
          <cell r="D72">
            <v>35935</v>
          </cell>
          <cell r="E72">
            <v>5</v>
          </cell>
          <cell r="F72" t="str">
            <v>Post-it</v>
          </cell>
          <cell r="G72">
            <v>16000</v>
          </cell>
          <cell r="H72">
            <v>1.8</v>
          </cell>
          <cell r="I72">
            <v>28800</v>
          </cell>
        </row>
        <row r="73">
          <cell r="A73" t="str">
            <v>Pitson</v>
          </cell>
          <cell r="B73" t="str">
            <v>Limousin</v>
          </cell>
          <cell r="C73" t="str">
            <v>Guéret</v>
          </cell>
          <cell r="D73">
            <v>35936</v>
          </cell>
          <cell r="E73">
            <v>5</v>
          </cell>
          <cell r="F73" t="str">
            <v>Punaise</v>
          </cell>
          <cell r="G73">
            <v>5000</v>
          </cell>
          <cell r="H73">
            <v>0.3</v>
          </cell>
          <cell r="I73">
            <v>1500</v>
          </cell>
        </row>
        <row r="74">
          <cell r="A74" t="str">
            <v>Naja</v>
          </cell>
          <cell r="B74" t="str">
            <v>Centre</v>
          </cell>
          <cell r="C74" t="str">
            <v>Blois</v>
          </cell>
          <cell r="D74">
            <v>35937</v>
          </cell>
          <cell r="E74">
            <v>5</v>
          </cell>
          <cell r="F74" t="str">
            <v>Marqueur</v>
          </cell>
          <cell r="G74">
            <v>750</v>
          </cell>
          <cell r="H74">
            <v>2.1</v>
          </cell>
          <cell r="I74">
            <v>1575</v>
          </cell>
        </row>
        <row r="75">
          <cell r="A75" t="str">
            <v>Boulard</v>
          </cell>
          <cell r="B75" t="str">
            <v>Bourgogne</v>
          </cell>
          <cell r="C75" t="str">
            <v>Auxerre</v>
          </cell>
          <cell r="D75">
            <v>35938</v>
          </cell>
          <cell r="E75">
            <v>5</v>
          </cell>
          <cell r="F75" t="str">
            <v>Marqueur</v>
          </cell>
          <cell r="G75">
            <v>180</v>
          </cell>
          <cell r="H75">
            <v>2.1</v>
          </cell>
          <cell r="I75">
            <v>378</v>
          </cell>
        </row>
        <row r="76">
          <cell r="A76" t="str">
            <v>Adore</v>
          </cell>
          <cell r="B76" t="str">
            <v>Bourgogne</v>
          </cell>
          <cell r="C76" t="str">
            <v>Nevers</v>
          </cell>
          <cell r="D76">
            <v>35938</v>
          </cell>
          <cell r="E76">
            <v>5</v>
          </cell>
          <cell r="F76" t="str">
            <v>Punaise</v>
          </cell>
          <cell r="G76">
            <v>2000</v>
          </cell>
          <cell r="H76">
            <v>0.3</v>
          </cell>
          <cell r="I76">
            <v>600</v>
          </cell>
        </row>
        <row r="77">
          <cell r="A77" t="str">
            <v>Julia</v>
          </cell>
          <cell r="B77" t="str">
            <v>Auvergne</v>
          </cell>
          <cell r="C77" t="str">
            <v>Aurillac</v>
          </cell>
          <cell r="D77">
            <v>35939</v>
          </cell>
          <cell r="E77">
            <v>5</v>
          </cell>
          <cell r="F77" t="str">
            <v>Post-it</v>
          </cell>
          <cell r="G77">
            <v>20000</v>
          </cell>
          <cell r="H77">
            <v>1.8</v>
          </cell>
          <cell r="I77">
            <v>36000</v>
          </cell>
        </row>
        <row r="78">
          <cell r="A78" t="str">
            <v>Charlton</v>
          </cell>
          <cell r="B78" t="str">
            <v>Limousin</v>
          </cell>
          <cell r="C78" t="str">
            <v>Guéret</v>
          </cell>
          <cell r="D78">
            <v>35945</v>
          </cell>
          <cell r="E78">
            <v>5</v>
          </cell>
          <cell r="F78" t="str">
            <v>Colle</v>
          </cell>
          <cell r="G78">
            <v>500</v>
          </cell>
          <cell r="H78">
            <v>2.4</v>
          </cell>
          <cell r="I78">
            <v>1200</v>
          </cell>
        </row>
        <row r="79">
          <cell r="A79" t="str">
            <v>Boulard</v>
          </cell>
          <cell r="B79" t="str">
            <v>Bourgogne</v>
          </cell>
          <cell r="C79" t="str">
            <v>Auxerre</v>
          </cell>
          <cell r="D79">
            <v>35947</v>
          </cell>
          <cell r="E79">
            <v>6</v>
          </cell>
          <cell r="F79" t="str">
            <v>Crayon</v>
          </cell>
          <cell r="G79">
            <v>5500</v>
          </cell>
          <cell r="H79">
            <v>1</v>
          </cell>
          <cell r="I79">
            <v>5500</v>
          </cell>
        </row>
        <row r="80">
          <cell r="A80" t="str">
            <v>Charlton</v>
          </cell>
          <cell r="B80" t="str">
            <v>Limousin</v>
          </cell>
          <cell r="C80" t="str">
            <v>Guéret</v>
          </cell>
          <cell r="D80">
            <v>35947</v>
          </cell>
          <cell r="E80">
            <v>6</v>
          </cell>
          <cell r="F80" t="str">
            <v>Agrafe</v>
          </cell>
          <cell r="G80">
            <v>15000</v>
          </cell>
          <cell r="H80">
            <v>0.5</v>
          </cell>
          <cell r="I80">
            <v>7500</v>
          </cell>
        </row>
        <row r="81">
          <cell r="A81" t="str">
            <v>Fabel</v>
          </cell>
          <cell r="B81" t="str">
            <v>Auvergne</v>
          </cell>
          <cell r="C81" t="str">
            <v>Montluçon</v>
          </cell>
          <cell r="D81">
            <v>35949</v>
          </cell>
          <cell r="E81">
            <v>6</v>
          </cell>
          <cell r="F81" t="str">
            <v>Gomme</v>
          </cell>
          <cell r="G81">
            <v>900</v>
          </cell>
          <cell r="H81">
            <v>1.4</v>
          </cell>
          <cell r="I81">
            <v>1260</v>
          </cell>
        </row>
        <row r="82">
          <cell r="A82" t="str">
            <v>Boulard</v>
          </cell>
          <cell r="B82" t="str">
            <v>Centre</v>
          </cell>
          <cell r="C82" t="str">
            <v>Blois</v>
          </cell>
          <cell r="D82">
            <v>35950</v>
          </cell>
          <cell r="E82">
            <v>6</v>
          </cell>
          <cell r="F82" t="str">
            <v>Post-it</v>
          </cell>
          <cell r="G82">
            <v>15000</v>
          </cell>
          <cell r="H82">
            <v>1.8</v>
          </cell>
          <cell r="I82">
            <v>27000</v>
          </cell>
        </row>
        <row r="83">
          <cell r="A83" t="str">
            <v>Boulard</v>
          </cell>
          <cell r="B83" t="str">
            <v>Bourgogne</v>
          </cell>
          <cell r="C83" t="str">
            <v>Auxerre</v>
          </cell>
          <cell r="D83">
            <v>35951</v>
          </cell>
          <cell r="E83">
            <v>6</v>
          </cell>
          <cell r="F83" t="str">
            <v>Post-it</v>
          </cell>
          <cell r="G83">
            <v>17500</v>
          </cell>
          <cell r="H83">
            <v>1.8</v>
          </cell>
          <cell r="I83">
            <v>31500</v>
          </cell>
        </row>
        <row r="84">
          <cell r="A84" t="str">
            <v>Charlton</v>
          </cell>
          <cell r="B84" t="str">
            <v>Limousin</v>
          </cell>
          <cell r="C84" t="str">
            <v>Guéret</v>
          </cell>
          <cell r="D84">
            <v>35953</v>
          </cell>
          <cell r="E84">
            <v>6</v>
          </cell>
          <cell r="F84" t="str">
            <v>Gomme</v>
          </cell>
          <cell r="G84">
            <v>400</v>
          </cell>
          <cell r="H84">
            <v>1.4</v>
          </cell>
          <cell r="I84">
            <v>560</v>
          </cell>
        </row>
        <row r="85">
          <cell r="A85" t="str">
            <v>Adore</v>
          </cell>
          <cell r="B85" t="str">
            <v>Bourgogne</v>
          </cell>
          <cell r="C85" t="str">
            <v>Nevers</v>
          </cell>
          <cell r="D85">
            <v>35956</v>
          </cell>
          <cell r="E85">
            <v>6</v>
          </cell>
          <cell r="F85" t="str">
            <v>Marqueur</v>
          </cell>
          <cell r="G85">
            <v>500</v>
          </cell>
          <cell r="H85">
            <v>2.1</v>
          </cell>
          <cell r="I85">
            <v>1050</v>
          </cell>
        </row>
        <row r="86">
          <cell r="A86" t="str">
            <v>Boulard</v>
          </cell>
          <cell r="B86" t="str">
            <v>Bourgogne</v>
          </cell>
          <cell r="C86" t="str">
            <v>Auxerre</v>
          </cell>
          <cell r="D86">
            <v>35959</v>
          </cell>
          <cell r="E86">
            <v>6</v>
          </cell>
          <cell r="F86" t="str">
            <v>Marqueur</v>
          </cell>
          <cell r="G86">
            <v>350</v>
          </cell>
          <cell r="H86">
            <v>2.1</v>
          </cell>
          <cell r="I86">
            <v>735</v>
          </cell>
        </row>
        <row r="87">
          <cell r="A87" t="str">
            <v>Naja</v>
          </cell>
          <cell r="B87" t="str">
            <v>Centre</v>
          </cell>
          <cell r="C87" t="str">
            <v>Blois</v>
          </cell>
          <cell r="D87">
            <v>35959</v>
          </cell>
          <cell r="E87">
            <v>6</v>
          </cell>
          <cell r="F87" t="str">
            <v>Punaise</v>
          </cell>
          <cell r="G87">
            <v>2500</v>
          </cell>
          <cell r="H87">
            <v>0.3</v>
          </cell>
          <cell r="I87">
            <v>750</v>
          </cell>
        </row>
        <row r="88">
          <cell r="A88" t="str">
            <v>Pitson</v>
          </cell>
          <cell r="B88" t="str">
            <v>Limousin</v>
          </cell>
          <cell r="C88" t="str">
            <v>Guéret</v>
          </cell>
          <cell r="D88">
            <v>35959</v>
          </cell>
          <cell r="E88">
            <v>6</v>
          </cell>
          <cell r="F88" t="str">
            <v>Agrafe</v>
          </cell>
          <cell r="G88">
            <v>15000</v>
          </cell>
          <cell r="H88">
            <v>0.5</v>
          </cell>
          <cell r="I88">
            <v>7500</v>
          </cell>
        </row>
        <row r="89">
          <cell r="A89" t="str">
            <v>Fabel</v>
          </cell>
          <cell r="B89" t="str">
            <v>Auvergne</v>
          </cell>
          <cell r="C89" t="str">
            <v>Montluçon</v>
          </cell>
          <cell r="D89">
            <v>35960</v>
          </cell>
          <cell r="E89">
            <v>6</v>
          </cell>
          <cell r="F89" t="str">
            <v>Marqueur</v>
          </cell>
          <cell r="G89">
            <v>380</v>
          </cell>
          <cell r="H89">
            <v>2.1</v>
          </cell>
          <cell r="I89">
            <v>798</v>
          </cell>
        </row>
        <row r="90">
          <cell r="A90" t="str">
            <v>Boulard</v>
          </cell>
          <cell r="B90" t="str">
            <v>Auvergne</v>
          </cell>
          <cell r="C90" t="str">
            <v>Aurillac</v>
          </cell>
          <cell r="D90">
            <v>35961</v>
          </cell>
          <cell r="E90">
            <v>6</v>
          </cell>
          <cell r="F90" t="str">
            <v>Punaise</v>
          </cell>
          <cell r="G90">
            <v>2000</v>
          </cell>
          <cell r="H90">
            <v>0.3</v>
          </cell>
          <cell r="I90">
            <v>600</v>
          </cell>
        </row>
        <row r="91">
          <cell r="A91" t="str">
            <v>Julia</v>
          </cell>
          <cell r="B91" t="str">
            <v>Bourgogne</v>
          </cell>
          <cell r="C91" t="str">
            <v>Nevers</v>
          </cell>
          <cell r="D91">
            <v>35961</v>
          </cell>
          <cell r="E91">
            <v>6</v>
          </cell>
          <cell r="F91" t="str">
            <v>Agrafe</v>
          </cell>
          <cell r="G91">
            <v>5000</v>
          </cell>
          <cell r="H91">
            <v>0.5</v>
          </cell>
          <cell r="I91">
            <v>2500</v>
          </cell>
        </row>
        <row r="92">
          <cell r="A92" t="str">
            <v>Golmich</v>
          </cell>
          <cell r="B92" t="str">
            <v>Centre</v>
          </cell>
          <cell r="C92" t="str">
            <v>Chateauroux</v>
          </cell>
          <cell r="D92">
            <v>35962</v>
          </cell>
          <cell r="E92">
            <v>6</v>
          </cell>
          <cell r="F92" t="str">
            <v>Post-it</v>
          </cell>
          <cell r="G92">
            <v>15000</v>
          </cell>
          <cell r="H92">
            <v>1.8</v>
          </cell>
          <cell r="I92">
            <v>27000</v>
          </cell>
        </row>
        <row r="93">
          <cell r="A93" t="str">
            <v>Julia</v>
          </cell>
          <cell r="B93" t="str">
            <v>Auvergne</v>
          </cell>
          <cell r="C93" t="str">
            <v>Aurillac</v>
          </cell>
          <cell r="D93">
            <v>35967</v>
          </cell>
          <cell r="E93">
            <v>6</v>
          </cell>
          <cell r="F93" t="str">
            <v>Marqueur</v>
          </cell>
          <cell r="G93">
            <v>800</v>
          </cell>
          <cell r="H93">
            <v>2.1</v>
          </cell>
          <cell r="I93">
            <v>1680</v>
          </cell>
        </row>
        <row r="94">
          <cell r="A94" t="str">
            <v>Pitson</v>
          </cell>
          <cell r="B94" t="str">
            <v>Limousin</v>
          </cell>
          <cell r="C94" t="str">
            <v>Guéret</v>
          </cell>
          <cell r="D94">
            <v>35968</v>
          </cell>
          <cell r="E94">
            <v>6</v>
          </cell>
          <cell r="F94" t="str">
            <v>Marqueur</v>
          </cell>
          <cell r="G94">
            <v>380</v>
          </cell>
          <cell r="H94">
            <v>2.1</v>
          </cell>
          <cell r="I94">
            <v>798</v>
          </cell>
        </row>
        <row r="95">
          <cell r="A95" t="str">
            <v>Mitron</v>
          </cell>
          <cell r="B95" t="str">
            <v>Centre</v>
          </cell>
          <cell r="C95" t="str">
            <v>Chateauroux</v>
          </cell>
          <cell r="D95">
            <v>35970</v>
          </cell>
          <cell r="E95">
            <v>6</v>
          </cell>
          <cell r="F95" t="str">
            <v>Marqueur</v>
          </cell>
          <cell r="G95">
            <v>300</v>
          </cell>
          <cell r="H95">
            <v>2.1</v>
          </cell>
          <cell r="I95">
            <v>630</v>
          </cell>
        </row>
        <row r="96">
          <cell r="A96" t="str">
            <v>Charlton</v>
          </cell>
          <cell r="B96" t="str">
            <v>Limousin</v>
          </cell>
          <cell r="C96" t="str">
            <v>Guéret</v>
          </cell>
          <cell r="D96">
            <v>35971</v>
          </cell>
          <cell r="E96">
            <v>6</v>
          </cell>
          <cell r="F96" t="str">
            <v>Post-it</v>
          </cell>
          <cell r="G96">
            <v>12500</v>
          </cell>
          <cell r="H96">
            <v>1.8</v>
          </cell>
          <cell r="I96">
            <v>22500</v>
          </cell>
        </row>
        <row r="97">
          <cell r="A97" t="str">
            <v>Julia</v>
          </cell>
          <cell r="B97" t="str">
            <v>Bourgogne</v>
          </cell>
          <cell r="C97" t="str">
            <v>Nevers</v>
          </cell>
          <cell r="D97">
            <v>35976</v>
          </cell>
          <cell r="E97">
            <v>6</v>
          </cell>
          <cell r="F97" t="str">
            <v>Gomme</v>
          </cell>
          <cell r="G97">
            <v>360</v>
          </cell>
          <cell r="H97">
            <v>1.4</v>
          </cell>
          <cell r="I97">
            <v>503.99999999999994</v>
          </cell>
        </row>
        <row r="98">
          <cell r="A98" t="str">
            <v>Naja</v>
          </cell>
          <cell r="B98" t="str">
            <v>Centre</v>
          </cell>
          <cell r="C98" t="str">
            <v>Blois</v>
          </cell>
          <cell r="D98">
            <v>35977</v>
          </cell>
          <cell r="E98">
            <v>7</v>
          </cell>
          <cell r="F98" t="str">
            <v>Agrafe</v>
          </cell>
          <cell r="G98">
            <v>25000</v>
          </cell>
          <cell r="H98">
            <v>0.5</v>
          </cell>
          <cell r="I98">
            <v>12500</v>
          </cell>
        </row>
        <row r="99">
          <cell r="A99" t="str">
            <v>Pitson</v>
          </cell>
          <cell r="B99" t="str">
            <v>Limousin</v>
          </cell>
          <cell r="C99" t="str">
            <v>Guéret</v>
          </cell>
          <cell r="D99">
            <v>35977</v>
          </cell>
          <cell r="E99">
            <v>7</v>
          </cell>
          <cell r="F99" t="str">
            <v>Crayon</v>
          </cell>
          <cell r="G99">
            <v>4500</v>
          </cell>
          <cell r="H99">
            <v>1</v>
          </cell>
          <cell r="I99">
            <v>4500</v>
          </cell>
        </row>
        <row r="100">
          <cell r="A100" t="str">
            <v>Julia</v>
          </cell>
          <cell r="B100" t="str">
            <v>Auvergne</v>
          </cell>
          <cell r="C100" t="str">
            <v>Aurillac</v>
          </cell>
          <cell r="D100">
            <v>35978</v>
          </cell>
          <cell r="E100">
            <v>7</v>
          </cell>
          <cell r="F100" t="str">
            <v>Gomme</v>
          </cell>
          <cell r="G100">
            <v>250</v>
          </cell>
          <cell r="H100">
            <v>1.4</v>
          </cell>
          <cell r="I100">
            <v>350</v>
          </cell>
        </row>
        <row r="101">
          <cell r="A101" t="str">
            <v>Charlton</v>
          </cell>
          <cell r="B101" t="str">
            <v>Limousin</v>
          </cell>
          <cell r="C101" t="str">
            <v>Guéret</v>
          </cell>
          <cell r="D101">
            <v>35978</v>
          </cell>
          <cell r="E101">
            <v>7</v>
          </cell>
          <cell r="F101" t="str">
            <v>Crayon</v>
          </cell>
          <cell r="G101">
            <v>3000</v>
          </cell>
          <cell r="H101">
            <v>1</v>
          </cell>
          <cell r="I101">
            <v>3000</v>
          </cell>
        </row>
        <row r="102">
          <cell r="A102" t="str">
            <v>Charlton</v>
          </cell>
          <cell r="B102" t="str">
            <v>Centre</v>
          </cell>
          <cell r="C102" t="str">
            <v>Bourges</v>
          </cell>
          <cell r="D102">
            <v>35979</v>
          </cell>
          <cell r="E102">
            <v>7</v>
          </cell>
          <cell r="F102" t="str">
            <v>Agrafe</v>
          </cell>
          <cell r="G102">
            <v>25000</v>
          </cell>
          <cell r="H102">
            <v>0.5</v>
          </cell>
          <cell r="I102">
            <v>12500</v>
          </cell>
        </row>
        <row r="103">
          <cell r="A103" t="str">
            <v>Adore</v>
          </cell>
          <cell r="B103" t="str">
            <v>Bourgogne</v>
          </cell>
          <cell r="C103" t="str">
            <v>Nevers</v>
          </cell>
          <cell r="D103">
            <v>35980</v>
          </cell>
          <cell r="E103">
            <v>7</v>
          </cell>
          <cell r="F103" t="str">
            <v>Marqueur</v>
          </cell>
          <cell r="G103">
            <v>600</v>
          </cell>
          <cell r="H103">
            <v>2.1</v>
          </cell>
          <cell r="I103">
            <v>1260</v>
          </cell>
        </row>
        <row r="104">
          <cell r="A104" t="str">
            <v>Mitron</v>
          </cell>
          <cell r="B104" t="str">
            <v>Centre</v>
          </cell>
          <cell r="C104" t="str">
            <v>Bourges</v>
          </cell>
          <cell r="D104">
            <v>35980</v>
          </cell>
          <cell r="E104">
            <v>7</v>
          </cell>
          <cell r="F104" t="str">
            <v>Marqueur</v>
          </cell>
          <cell r="G104">
            <v>500</v>
          </cell>
          <cell r="H104">
            <v>2.1</v>
          </cell>
          <cell r="I104">
            <v>1050</v>
          </cell>
        </row>
        <row r="105">
          <cell r="A105" t="str">
            <v>Pitson</v>
          </cell>
          <cell r="B105" t="str">
            <v>Limousin</v>
          </cell>
          <cell r="C105" t="str">
            <v>Guéret</v>
          </cell>
          <cell r="D105">
            <v>35981</v>
          </cell>
          <cell r="E105">
            <v>7</v>
          </cell>
          <cell r="F105" t="str">
            <v>Colle</v>
          </cell>
          <cell r="G105">
            <v>850</v>
          </cell>
          <cell r="H105">
            <v>2.4</v>
          </cell>
          <cell r="I105">
            <v>2040</v>
          </cell>
        </row>
        <row r="106">
          <cell r="A106" t="str">
            <v>Julia</v>
          </cell>
          <cell r="B106" t="str">
            <v>Bourgogne</v>
          </cell>
          <cell r="C106" t="str">
            <v>Nevers</v>
          </cell>
          <cell r="D106">
            <v>35982</v>
          </cell>
          <cell r="E106">
            <v>7</v>
          </cell>
          <cell r="F106" t="str">
            <v>Post-it</v>
          </cell>
          <cell r="G106">
            <v>16000</v>
          </cell>
          <cell r="H106">
            <v>1.8</v>
          </cell>
          <cell r="I106">
            <v>28800</v>
          </cell>
        </row>
        <row r="107">
          <cell r="A107" t="str">
            <v>Mitron</v>
          </cell>
          <cell r="B107" t="str">
            <v>Centre</v>
          </cell>
          <cell r="C107" t="str">
            <v>Bourges</v>
          </cell>
          <cell r="D107">
            <v>35982</v>
          </cell>
          <cell r="E107">
            <v>7</v>
          </cell>
          <cell r="F107" t="str">
            <v>Crayon</v>
          </cell>
          <cell r="G107">
            <v>7500</v>
          </cell>
          <cell r="H107">
            <v>1</v>
          </cell>
          <cell r="I107">
            <v>7500</v>
          </cell>
        </row>
        <row r="108">
          <cell r="A108" t="str">
            <v>Charlton</v>
          </cell>
          <cell r="B108" t="str">
            <v>Centre</v>
          </cell>
          <cell r="C108" t="str">
            <v>Bourges</v>
          </cell>
          <cell r="D108">
            <v>35984</v>
          </cell>
          <cell r="E108">
            <v>7</v>
          </cell>
          <cell r="F108" t="str">
            <v>Agrafe</v>
          </cell>
          <cell r="G108">
            <v>50000</v>
          </cell>
          <cell r="H108">
            <v>0.5</v>
          </cell>
          <cell r="I108">
            <v>25000</v>
          </cell>
        </row>
        <row r="109">
          <cell r="A109" t="str">
            <v>Charlton</v>
          </cell>
          <cell r="B109" t="str">
            <v>Limousin</v>
          </cell>
          <cell r="C109" t="str">
            <v>Guéret</v>
          </cell>
          <cell r="D109">
            <v>35986</v>
          </cell>
          <cell r="E109">
            <v>7</v>
          </cell>
          <cell r="F109" t="str">
            <v>Agrafe</v>
          </cell>
          <cell r="G109">
            <v>20000</v>
          </cell>
          <cell r="H109">
            <v>0.5</v>
          </cell>
          <cell r="I109">
            <v>10000</v>
          </cell>
        </row>
        <row r="110">
          <cell r="A110" t="str">
            <v>Pitson</v>
          </cell>
          <cell r="B110" t="str">
            <v>Limousin</v>
          </cell>
          <cell r="C110" t="str">
            <v>Guéret</v>
          </cell>
          <cell r="D110">
            <v>35988</v>
          </cell>
          <cell r="E110">
            <v>7</v>
          </cell>
          <cell r="F110" t="str">
            <v>Agrafe</v>
          </cell>
          <cell r="G110">
            <v>17500</v>
          </cell>
          <cell r="H110">
            <v>0.5</v>
          </cell>
          <cell r="I110">
            <v>8750</v>
          </cell>
        </row>
        <row r="111">
          <cell r="A111" t="str">
            <v>Mitron</v>
          </cell>
          <cell r="B111" t="str">
            <v>Centre</v>
          </cell>
          <cell r="C111" t="str">
            <v>Bourges</v>
          </cell>
          <cell r="D111">
            <v>35991</v>
          </cell>
          <cell r="E111">
            <v>7</v>
          </cell>
          <cell r="F111" t="str">
            <v>Crayon</v>
          </cell>
          <cell r="G111">
            <v>10000</v>
          </cell>
          <cell r="H111">
            <v>1</v>
          </cell>
          <cell r="I111">
            <v>10000</v>
          </cell>
        </row>
        <row r="112">
          <cell r="A112" t="str">
            <v>Fabel</v>
          </cell>
          <cell r="B112" t="str">
            <v>Bourgogne</v>
          </cell>
          <cell r="C112" t="str">
            <v>Nevers</v>
          </cell>
          <cell r="D112">
            <v>35992</v>
          </cell>
          <cell r="E112">
            <v>7</v>
          </cell>
          <cell r="F112" t="str">
            <v>Punaise</v>
          </cell>
          <cell r="G112">
            <v>2500</v>
          </cell>
          <cell r="H112">
            <v>0.3</v>
          </cell>
          <cell r="I112">
            <v>750</v>
          </cell>
        </row>
        <row r="113">
          <cell r="A113" t="str">
            <v>Charlton</v>
          </cell>
          <cell r="B113" t="str">
            <v>Limousin</v>
          </cell>
          <cell r="C113" t="str">
            <v>Guéret</v>
          </cell>
          <cell r="D113">
            <v>35996</v>
          </cell>
          <cell r="E113">
            <v>7</v>
          </cell>
          <cell r="F113" t="str">
            <v>Punaise</v>
          </cell>
          <cell r="G113">
            <v>2000</v>
          </cell>
          <cell r="H113">
            <v>0.3</v>
          </cell>
          <cell r="I113">
            <v>600</v>
          </cell>
        </row>
        <row r="114">
          <cell r="A114" t="str">
            <v>Pitson</v>
          </cell>
          <cell r="B114" t="str">
            <v>Limousin</v>
          </cell>
          <cell r="C114" t="str">
            <v>Guéret</v>
          </cell>
          <cell r="D114">
            <v>35996</v>
          </cell>
          <cell r="E114">
            <v>7</v>
          </cell>
          <cell r="F114" t="str">
            <v>Gomme</v>
          </cell>
          <cell r="G114">
            <v>750</v>
          </cell>
          <cell r="H114">
            <v>1.4</v>
          </cell>
          <cell r="I114">
            <v>1050</v>
          </cell>
        </row>
        <row r="115">
          <cell r="A115" t="str">
            <v>Naja</v>
          </cell>
          <cell r="B115" t="str">
            <v>Auvergne</v>
          </cell>
          <cell r="C115" t="str">
            <v>Montluçon</v>
          </cell>
          <cell r="D115">
            <v>35999</v>
          </cell>
          <cell r="E115">
            <v>7</v>
          </cell>
          <cell r="F115" t="str">
            <v>Crayon</v>
          </cell>
          <cell r="G115">
            <v>5000</v>
          </cell>
          <cell r="H115">
            <v>1</v>
          </cell>
          <cell r="I115">
            <v>5000</v>
          </cell>
        </row>
        <row r="116">
          <cell r="A116" t="str">
            <v>Boulard</v>
          </cell>
          <cell r="B116" t="str">
            <v>Bourgogne</v>
          </cell>
          <cell r="C116" t="str">
            <v>Auxerre</v>
          </cell>
          <cell r="D116">
            <v>36000</v>
          </cell>
          <cell r="E116">
            <v>7</v>
          </cell>
          <cell r="F116" t="str">
            <v>Crayon</v>
          </cell>
          <cell r="G116">
            <v>6000</v>
          </cell>
          <cell r="H116">
            <v>1</v>
          </cell>
          <cell r="I116">
            <v>6000</v>
          </cell>
        </row>
        <row r="117">
          <cell r="A117" t="str">
            <v>Adore</v>
          </cell>
          <cell r="B117" t="str">
            <v>Bourgogne</v>
          </cell>
          <cell r="C117" t="str">
            <v>Nevers</v>
          </cell>
          <cell r="D117">
            <v>36000</v>
          </cell>
          <cell r="E117">
            <v>7</v>
          </cell>
          <cell r="F117" t="str">
            <v>Crayon</v>
          </cell>
          <cell r="G117">
            <v>5400</v>
          </cell>
          <cell r="H117">
            <v>1</v>
          </cell>
          <cell r="I117">
            <v>5400</v>
          </cell>
        </row>
        <row r="118">
          <cell r="A118" t="str">
            <v>Mitron</v>
          </cell>
          <cell r="B118" t="str">
            <v>Centre</v>
          </cell>
          <cell r="C118" t="str">
            <v>Bourges</v>
          </cell>
          <cell r="D118">
            <v>36000</v>
          </cell>
          <cell r="E118">
            <v>7</v>
          </cell>
          <cell r="F118" t="str">
            <v>Post-it</v>
          </cell>
          <cell r="G118">
            <v>15000</v>
          </cell>
          <cell r="H118">
            <v>1.8</v>
          </cell>
          <cell r="I118">
            <v>27000</v>
          </cell>
        </row>
        <row r="119">
          <cell r="A119" t="str">
            <v>Mitron</v>
          </cell>
          <cell r="B119" t="str">
            <v>Centre</v>
          </cell>
          <cell r="C119" t="str">
            <v>Bourges</v>
          </cell>
          <cell r="D119">
            <v>36000</v>
          </cell>
          <cell r="E119">
            <v>7</v>
          </cell>
          <cell r="F119" t="str">
            <v>Post-it</v>
          </cell>
          <cell r="G119">
            <v>20000</v>
          </cell>
          <cell r="H119">
            <v>1.8</v>
          </cell>
          <cell r="I119">
            <v>36000</v>
          </cell>
        </row>
        <row r="120">
          <cell r="A120" t="str">
            <v>Golmich</v>
          </cell>
          <cell r="B120" t="str">
            <v>Centre</v>
          </cell>
          <cell r="C120" t="str">
            <v>Chateauroux</v>
          </cell>
          <cell r="D120">
            <v>36000</v>
          </cell>
          <cell r="E120">
            <v>7</v>
          </cell>
          <cell r="F120" t="str">
            <v>Gomme</v>
          </cell>
          <cell r="G120">
            <v>480</v>
          </cell>
          <cell r="H120">
            <v>1.4</v>
          </cell>
          <cell r="I120">
            <v>672</v>
          </cell>
        </row>
        <row r="121">
          <cell r="A121" t="str">
            <v>Naja</v>
          </cell>
          <cell r="B121" t="str">
            <v>Centre</v>
          </cell>
          <cell r="C121" t="str">
            <v>Blois</v>
          </cell>
          <cell r="D121">
            <v>36001</v>
          </cell>
          <cell r="E121">
            <v>7</v>
          </cell>
          <cell r="F121" t="str">
            <v>Gomme</v>
          </cell>
          <cell r="G121">
            <v>300</v>
          </cell>
          <cell r="H121">
            <v>1.4</v>
          </cell>
          <cell r="I121">
            <v>420</v>
          </cell>
        </row>
        <row r="122">
          <cell r="A122" t="str">
            <v>Boulard</v>
          </cell>
          <cell r="B122" t="str">
            <v>Auvergne</v>
          </cell>
          <cell r="C122" t="str">
            <v>Aurillac</v>
          </cell>
          <cell r="D122">
            <v>36003</v>
          </cell>
          <cell r="E122">
            <v>7</v>
          </cell>
          <cell r="F122" t="str">
            <v>Agrafe</v>
          </cell>
          <cell r="G122">
            <v>17500</v>
          </cell>
          <cell r="H122">
            <v>0.5</v>
          </cell>
          <cell r="I122">
            <v>8750</v>
          </cell>
        </row>
        <row r="123">
          <cell r="A123" t="str">
            <v>Charlton</v>
          </cell>
          <cell r="B123" t="str">
            <v>Centre</v>
          </cell>
          <cell r="C123" t="str">
            <v>Bourges</v>
          </cell>
          <cell r="D123">
            <v>36003</v>
          </cell>
          <cell r="E123">
            <v>7</v>
          </cell>
          <cell r="F123" t="str">
            <v>Marqueur</v>
          </cell>
          <cell r="G123">
            <v>350</v>
          </cell>
          <cell r="H123">
            <v>2.1</v>
          </cell>
          <cell r="I123">
            <v>735</v>
          </cell>
        </row>
        <row r="124">
          <cell r="A124" t="str">
            <v>Mitron</v>
          </cell>
          <cell r="B124" t="str">
            <v>Centre</v>
          </cell>
          <cell r="C124" t="str">
            <v>Bourges</v>
          </cell>
          <cell r="D124">
            <v>36004</v>
          </cell>
          <cell r="E124">
            <v>7</v>
          </cell>
          <cell r="F124" t="str">
            <v>Colle</v>
          </cell>
          <cell r="G124">
            <v>1500</v>
          </cell>
          <cell r="H124">
            <v>2.4</v>
          </cell>
          <cell r="I124">
            <v>3600</v>
          </cell>
        </row>
        <row r="125">
          <cell r="A125" t="str">
            <v>Mitron</v>
          </cell>
          <cell r="B125" t="str">
            <v>Bourgogne</v>
          </cell>
          <cell r="C125" t="str">
            <v>Auxerre</v>
          </cell>
          <cell r="D125">
            <v>36006</v>
          </cell>
          <cell r="E125">
            <v>7</v>
          </cell>
          <cell r="F125" t="str">
            <v>Punaise</v>
          </cell>
          <cell r="G125">
            <v>3000</v>
          </cell>
          <cell r="H125">
            <v>0.3</v>
          </cell>
          <cell r="I125">
            <v>900</v>
          </cell>
        </row>
        <row r="126">
          <cell r="A126" t="str">
            <v>Mitron</v>
          </cell>
          <cell r="B126" t="str">
            <v>Centre</v>
          </cell>
          <cell r="C126" t="str">
            <v>Bourges</v>
          </cell>
          <cell r="D126">
            <v>36006</v>
          </cell>
          <cell r="E126">
            <v>7</v>
          </cell>
          <cell r="F126" t="str">
            <v>Punaise</v>
          </cell>
          <cell r="G126">
            <v>5000</v>
          </cell>
          <cell r="H126">
            <v>0.3</v>
          </cell>
          <cell r="I126">
            <v>1500</v>
          </cell>
        </row>
        <row r="127">
          <cell r="A127" t="str">
            <v>Golmich</v>
          </cell>
          <cell r="B127" t="str">
            <v>Centre</v>
          </cell>
          <cell r="C127" t="str">
            <v>Chateauroux</v>
          </cell>
          <cell r="D127">
            <v>36006</v>
          </cell>
          <cell r="E127">
            <v>7</v>
          </cell>
          <cell r="F127" t="str">
            <v>Crayon</v>
          </cell>
          <cell r="G127">
            <v>3000</v>
          </cell>
          <cell r="H127">
            <v>1</v>
          </cell>
          <cell r="I127">
            <v>3000</v>
          </cell>
        </row>
        <row r="128">
          <cell r="A128" t="str">
            <v>Boulard</v>
          </cell>
          <cell r="B128" t="str">
            <v>Centre</v>
          </cell>
          <cell r="C128" t="str">
            <v>Blois</v>
          </cell>
          <cell r="D128">
            <v>36009</v>
          </cell>
          <cell r="E128">
            <v>8</v>
          </cell>
          <cell r="F128" t="str">
            <v>Marqueur</v>
          </cell>
          <cell r="G128">
            <v>500</v>
          </cell>
          <cell r="H128">
            <v>2.1</v>
          </cell>
          <cell r="I128">
            <v>1050</v>
          </cell>
        </row>
        <row r="129">
          <cell r="A129" t="str">
            <v>Pitson</v>
          </cell>
          <cell r="B129" t="str">
            <v>Limousin</v>
          </cell>
          <cell r="C129" t="str">
            <v>Guéret</v>
          </cell>
          <cell r="D129">
            <v>36009</v>
          </cell>
          <cell r="E129">
            <v>8</v>
          </cell>
          <cell r="F129" t="str">
            <v>Post-it</v>
          </cell>
          <cell r="G129">
            <v>12500</v>
          </cell>
          <cell r="H129">
            <v>1.8</v>
          </cell>
          <cell r="I129">
            <v>22500</v>
          </cell>
        </row>
        <row r="130">
          <cell r="A130" t="str">
            <v>Adore</v>
          </cell>
          <cell r="B130" t="str">
            <v>Bourgogne</v>
          </cell>
          <cell r="C130" t="str">
            <v>Nevers</v>
          </cell>
          <cell r="D130">
            <v>36010</v>
          </cell>
          <cell r="E130">
            <v>8</v>
          </cell>
          <cell r="F130" t="str">
            <v>Colle</v>
          </cell>
          <cell r="G130">
            <v>1200</v>
          </cell>
          <cell r="H130">
            <v>2.4</v>
          </cell>
          <cell r="I130">
            <v>2880</v>
          </cell>
        </row>
        <row r="131">
          <cell r="A131" t="str">
            <v>Naja</v>
          </cell>
          <cell r="B131" t="str">
            <v>Centre</v>
          </cell>
          <cell r="C131" t="str">
            <v>Blois</v>
          </cell>
          <cell r="D131">
            <v>36011</v>
          </cell>
          <cell r="E131">
            <v>8</v>
          </cell>
          <cell r="F131" t="str">
            <v>Colle</v>
          </cell>
          <cell r="G131">
            <v>750</v>
          </cell>
          <cell r="H131">
            <v>2.4</v>
          </cell>
          <cell r="I131">
            <v>1800</v>
          </cell>
        </row>
        <row r="132">
          <cell r="A132" t="str">
            <v>Boulard</v>
          </cell>
          <cell r="B132" t="str">
            <v>Bourgogne</v>
          </cell>
          <cell r="C132" t="str">
            <v>Auxerre</v>
          </cell>
          <cell r="D132">
            <v>36012</v>
          </cell>
          <cell r="E132">
            <v>8</v>
          </cell>
          <cell r="F132" t="str">
            <v>Agrafe</v>
          </cell>
          <cell r="G132">
            <v>7500</v>
          </cell>
          <cell r="H132">
            <v>0.5</v>
          </cell>
          <cell r="I132">
            <v>3750</v>
          </cell>
        </row>
        <row r="133">
          <cell r="A133" t="str">
            <v>Mitron</v>
          </cell>
          <cell r="B133" t="str">
            <v>Centre</v>
          </cell>
          <cell r="C133" t="str">
            <v>Chateauroux</v>
          </cell>
          <cell r="D133">
            <v>36012</v>
          </cell>
          <cell r="E133">
            <v>8</v>
          </cell>
          <cell r="F133" t="str">
            <v>Punaise</v>
          </cell>
          <cell r="G133">
            <v>2000</v>
          </cell>
          <cell r="H133">
            <v>0.3</v>
          </cell>
          <cell r="I133">
            <v>600</v>
          </cell>
        </row>
        <row r="134">
          <cell r="A134" t="str">
            <v>Charlton</v>
          </cell>
          <cell r="B134" t="str">
            <v>Limousin</v>
          </cell>
          <cell r="C134" t="str">
            <v>Guéret</v>
          </cell>
          <cell r="D134">
            <v>36012</v>
          </cell>
          <cell r="E134">
            <v>8</v>
          </cell>
          <cell r="F134" t="str">
            <v>Gomme</v>
          </cell>
          <cell r="G134">
            <v>300</v>
          </cell>
          <cell r="H134">
            <v>1.4</v>
          </cell>
          <cell r="I134">
            <v>420</v>
          </cell>
        </row>
        <row r="135">
          <cell r="A135" t="str">
            <v>Golmich</v>
          </cell>
          <cell r="B135" t="str">
            <v>Centre</v>
          </cell>
          <cell r="C135" t="str">
            <v>Chateauroux</v>
          </cell>
          <cell r="D135">
            <v>36015</v>
          </cell>
          <cell r="E135">
            <v>8</v>
          </cell>
          <cell r="F135" t="str">
            <v>Marqueur</v>
          </cell>
          <cell r="G135">
            <v>250</v>
          </cell>
          <cell r="H135">
            <v>2.1</v>
          </cell>
          <cell r="I135">
            <v>525</v>
          </cell>
        </row>
        <row r="136">
          <cell r="A136" t="str">
            <v>Charlton</v>
          </cell>
          <cell r="B136" t="str">
            <v>Limousin</v>
          </cell>
          <cell r="C136" t="str">
            <v>Guéret</v>
          </cell>
          <cell r="D136">
            <v>36017</v>
          </cell>
          <cell r="E136">
            <v>8</v>
          </cell>
          <cell r="F136" t="str">
            <v>Crayon</v>
          </cell>
          <cell r="G136">
            <v>2500</v>
          </cell>
          <cell r="H136">
            <v>1</v>
          </cell>
          <cell r="I136">
            <v>2500</v>
          </cell>
        </row>
        <row r="137">
          <cell r="A137" t="str">
            <v>Boulard</v>
          </cell>
          <cell r="B137" t="str">
            <v>Bourgogne</v>
          </cell>
          <cell r="C137" t="str">
            <v>Auxerre</v>
          </cell>
          <cell r="D137">
            <v>36019</v>
          </cell>
          <cell r="E137">
            <v>8</v>
          </cell>
          <cell r="F137" t="str">
            <v>Marqueur</v>
          </cell>
          <cell r="G137">
            <v>490</v>
          </cell>
          <cell r="H137">
            <v>2.1</v>
          </cell>
          <cell r="I137">
            <v>1029</v>
          </cell>
        </row>
        <row r="138">
          <cell r="A138" t="str">
            <v>Golmich</v>
          </cell>
          <cell r="B138" t="str">
            <v>Centre</v>
          </cell>
          <cell r="C138" t="str">
            <v>Chateauroux</v>
          </cell>
          <cell r="D138">
            <v>36021</v>
          </cell>
          <cell r="E138">
            <v>8</v>
          </cell>
          <cell r="F138" t="str">
            <v>Crayon</v>
          </cell>
          <cell r="G138">
            <v>5000</v>
          </cell>
          <cell r="H138">
            <v>1</v>
          </cell>
          <cell r="I138">
            <v>5000</v>
          </cell>
        </row>
        <row r="139">
          <cell r="A139" t="str">
            <v>Adore</v>
          </cell>
          <cell r="B139" t="str">
            <v>Bourgogne</v>
          </cell>
          <cell r="C139" t="str">
            <v>Nevers</v>
          </cell>
          <cell r="D139">
            <v>36023</v>
          </cell>
          <cell r="E139">
            <v>8</v>
          </cell>
          <cell r="F139" t="str">
            <v>Agrafe</v>
          </cell>
          <cell r="G139">
            <v>12500</v>
          </cell>
          <cell r="H139">
            <v>0.5</v>
          </cell>
          <cell r="I139">
            <v>6250</v>
          </cell>
        </row>
        <row r="140">
          <cell r="A140" t="str">
            <v>Pitson</v>
          </cell>
          <cell r="B140" t="str">
            <v>Limousin</v>
          </cell>
          <cell r="C140" t="str">
            <v>Guéret</v>
          </cell>
          <cell r="D140">
            <v>36023</v>
          </cell>
          <cell r="E140">
            <v>8</v>
          </cell>
          <cell r="F140" t="str">
            <v>Marqueur</v>
          </cell>
          <cell r="G140">
            <v>510</v>
          </cell>
          <cell r="H140">
            <v>2.1</v>
          </cell>
          <cell r="I140">
            <v>1071</v>
          </cell>
        </row>
        <row r="141">
          <cell r="A141" t="str">
            <v>Charlton</v>
          </cell>
          <cell r="B141" t="str">
            <v>Limousin</v>
          </cell>
          <cell r="C141" t="str">
            <v>Guéret</v>
          </cell>
          <cell r="D141">
            <v>36027</v>
          </cell>
          <cell r="E141">
            <v>8</v>
          </cell>
          <cell r="F141" t="str">
            <v>Post-it</v>
          </cell>
          <cell r="G141">
            <v>13000</v>
          </cell>
          <cell r="H141">
            <v>1.8</v>
          </cell>
          <cell r="I141">
            <v>23400</v>
          </cell>
        </row>
        <row r="142">
          <cell r="A142" t="str">
            <v>Fabel</v>
          </cell>
          <cell r="B142" t="str">
            <v>Auvergne</v>
          </cell>
          <cell r="C142" t="str">
            <v>Montluçon</v>
          </cell>
          <cell r="D142">
            <v>36028</v>
          </cell>
          <cell r="E142">
            <v>8</v>
          </cell>
          <cell r="F142" t="str">
            <v>Punaise</v>
          </cell>
          <cell r="G142">
            <v>2000</v>
          </cell>
          <cell r="H142">
            <v>0.3</v>
          </cell>
          <cell r="I142">
            <v>600</v>
          </cell>
        </row>
        <row r="143">
          <cell r="A143" t="str">
            <v>Mitron</v>
          </cell>
          <cell r="B143" t="str">
            <v>Centre</v>
          </cell>
          <cell r="C143" t="str">
            <v>Chateauroux</v>
          </cell>
          <cell r="D143">
            <v>36031</v>
          </cell>
          <cell r="E143">
            <v>8</v>
          </cell>
          <cell r="F143" t="str">
            <v>Post-it</v>
          </cell>
          <cell r="G143">
            <v>10000</v>
          </cell>
          <cell r="H143">
            <v>1.8</v>
          </cell>
          <cell r="I143">
            <v>18000</v>
          </cell>
        </row>
        <row r="144">
          <cell r="A144" t="str">
            <v>Julia</v>
          </cell>
          <cell r="B144" t="str">
            <v>Auvergne</v>
          </cell>
          <cell r="C144" t="str">
            <v>Aurillac</v>
          </cell>
          <cell r="D144">
            <v>36033</v>
          </cell>
          <cell r="E144">
            <v>8</v>
          </cell>
          <cell r="F144" t="str">
            <v>Punaise</v>
          </cell>
          <cell r="G144">
            <v>2500</v>
          </cell>
          <cell r="H144">
            <v>0.3</v>
          </cell>
          <cell r="I144">
            <v>750</v>
          </cell>
        </row>
        <row r="145">
          <cell r="A145" t="str">
            <v>Naja</v>
          </cell>
          <cell r="B145" t="str">
            <v>Auvergne</v>
          </cell>
          <cell r="C145" t="str">
            <v>Montluçon</v>
          </cell>
          <cell r="D145">
            <v>36034</v>
          </cell>
          <cell r="E145">
            <v>8</v>
          </cell>
          <cell r="F145" t="str">
            <v>Marqueur</v>
          </cell>
          <cell r="G145">
            <v>900</v>
          </cell>
          <cell r="H145">
            <v>2.1</v>
          </cell>
          <cell r="I145">
            <v>1890</v>
          </cell>
        </row>
        <row r="146">
          <cell r="A146" t="str">
            <v>Golmich</v>
          </cell>
          <cell r="B146" t="str">
            <v>Centre</v>
          </cell>
          <cell r="C146" t="str">
            <v>Chateauroux</v>
          </cell>
          <cell r="D146">
            <v>36036</v>
          </cell>
          <cell r="E146">
            <v>8</v>
          </cell>
          <cell r="F146" t="str">
            <v>Agrafe</v>
          </cell>
          <cell r="G146">
            <v>5000</v>
          </cell>
          <cell r="H146">
            <v>0.5</v>
          </cell>
          <cell r="I146">
            <v>2500</v>
          </cell>
        </row>
        <row r="147">
          <cell r="A147" t="str">
            <v>Mitron</v>
          </cell>
          <cell r="B147" t="str">
            <v>Bourgogne</v>
          </cell>
          <cell r="C147" t="str">
            <v>Auxerre</v>
          </cell>
          <cell r="D147">
            <v>36037</v>
          </cell>
          <cell r="E147">
            <v>8</v>
          </cell>
          <cell r="F147" t="str">
            <v>Post-it</v>
          </cell>
          <cell r="G147">
            <v>15000</v>
          </cell>
          <cell r="H147">
            <v>1.8</v>
          </cell>
          <cell r="I147">
            <v>27000</v>
          </cell>
        </row>
        <row r="148">
          <cell r="A148" t="str">
            <v>Boulard</v>
          </cell>
          <cell r="B148" t="str">
            <v>Auvergne</v>
          </cell>
          <cell r="C148" t="str">
            <v>Aurillac</v>
          </cell>
          <cell r="D148">
            <v>36038</v>
          </cell>
          <cell r="E148">
            <v>8</v>
          </cell>
          <cell r="F148" t="str">
            <v>Post-it</v>
          </cell>
          <cell r="G148">
            <v>12500</v>
          </cell>
          <cell r="H148">
            <v>1.8</v>
          </cell>
          <cell r="I148">
            <v>22500</v>
          </cell>
        </row>
      </sheetData>
      <sheetData sheetId="25">
        <row r="5">
          <cell r="L5" t="str">
            <v>Région</v>
          </cell>
          <cell r="M5" t="str">
            <v>Quantité</v>
          </cell>
        </row>
        <row r="6">
          <cell r="L6" t="str">
            <v>centre</v>
          </cell>
          <cell r="M6" t="str">
            <v>&lt;4000</v>
          </cell>
        </row>
        <row r="9">
          <cell r="L9" t="str">
            <v>Produit</v>
          </cell>
          <cell r="M9" t="str">
            <v>Client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3">
          <cell r="D3" t="str">
            <v>Marseille</v>
          </cell>
        </row>
        <row r="4">
          <cell r="D4" t="str">
            <v>Rouen</v>
          </cell>
        </row>
        <row r="5">
          <cell r="D5" t="str">
            <v>Lille</v>
          </cell>
        </row>
        <row r="6">
          <cell r="D6" t="str">
            <v>Bordeaux</v>
          </cell>
        </row>
        <row r="7">
          <cell r="D7" t="str">
            <v>Genève</v>
          </cell>
        </row>
        <row r="8">
          <cell r="D8" t="str">
            <v>Perpignan</v>
          </cell>
        </row>
        <row r="9">
          <cell r="D9" t="str">
            <v>Lyon</v>
          </cell>
        </row>
        <row r="10">
          <cell r="D10" t="str">
            <v>Grenoble</v>
          </cell>
        </row>
        <row r="11">
          <cell r="D11" t="str">
            <v>paris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8">
          <cell r="G8" t="str">
            <v>Produits</v>
          </cell>
        </row>
        <row r="9">
          <cell r="G9" t="str">
            <v>Bonbons</v>
          </cell>
          <cell r="H9">
            <v>1.2</v>
          </cell>
        </row>
        <row r="10">
          <cell r="G10" t="str">
            <v>Gâteaux</v>
          </cell>
          <cell r="H10">
            <v>3.5</v>
          </cell>
        </row>
        <row r="11">
          <cell r="G11" t="str">
            <v>Chocolat</v>
          </cell>
          <cell r="H11">
            <v>6.75</v>
          </cell>
        </row>
        <row r="12">
          <cell r="G12" t="str">
            <v>Nougat</v>
          </cell>
          <cell r="H12">
            <v>2.2999999999999998</v>
          </cell>
        </row>
        <row r="13">
          <cell r="G13" t="str">
            <v>Réglisse</v>
          </cell>
        </row>
      </sheetData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f_absolues"/>
      <sheetName val="sol_ref_absolues"/>
      <sheetName val="exo_ref_absolues"/>
      <sheetName val="sol_exo_ref_absolues"/>
      <sheetName val="ref_mixtes_table_multiplication"/>
      <sheetName val="sol_ref_mixtes_multiplication"/>
      <sheetName val="exo_ref_mixtes"/>
      <sheetName val="sol_exo_ref_mixtes"/>
      <sheetName val="revision_références"/>
      <sheetName val="sol_revision_références"/>
      <sheetName val="le_classement_des_élèves"/>
      <sheetName val="sol_le_classement_des_élèves"/>
      <sheetName val="utiliser_des_noms"/>
      <sheetName val="sol_utiliser_des_nom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B5">
            <v>12.5</v>
          </cell>
          <cell r="C5">
            <v>15</v>
          </cell>
          <cell r="D5">
            <v>18</v>
          </cell>
          <cell r="E5">
            <v>10</v>
          </cell>
          <cell r="F5">
            <v>13.875</v>
          </cell>
        </row>
        <row r="6">
          <cell r="B6">
            <v>14</v>
          </cell>
          <cell r="C6">
            <v>10.5</v>
          </cell>
          <cell r="D6">
            <v>15.5</v>
          </cell>
          <cell r="E6">
            <v>6</v>
          </cell>
          <cell r="F6">
            <v>11.5</v>
          </cell>
        </row>
        <row r="7">
          <cell r="B7">
            <v>10.5</v>
          </cell>
          <cell r="C7">
            <v>10</v>
          </cell>
          <cell r="D7">
            <v>14</v>
          </cell>
          <cell r="E7">
            <v>14.5</v>
          </cell>
          <cell r="F7">
            <v>12.25</v>
          </cell>
        </row>
        <row r="8">
          <cell r="B8">
            <v>18</v>
          </cell>
          <cell r="C8">
            <v>14</v>
          </cell>
          <cell r="D8">
            <v>7</v>
          </cell>
          <cell r="E8">
            <v>13.5</v>
          </cell>
          <cell r="F8">
            <v>13.125</v>
          </cell>
        </row>
        <row r="9">
          <cell r="B9">
            <v>9.5</v>
          </cell>
          <cell r="C9">
            <v>13</v>
          </cell>
          <cell r="D9">
            <v>9.5</v>
          </cell>
          <cell r="E9">
            <v>2</v>
          </cell>
          <cell r="F9">
            <v>8.5</v>
          </cell>
        </row>
        <row r="10">
          <cell r="B10">
            <v>13.5</v>
          </cell>
          <cell r="C10">
            <v>9</v>
          </cell>
          <cell r="D10">
            <v>10</v>
          </cell>
          <cell r="E10">
            <v>17</v>
          </cell>
          <cell r="F10">
            <v>12.375</v>
          </cell>
        </row>
        <row r="11">
          <cell r="B11">
            <v>6</v>
          </cell>
          <cell r="C11">
            <v>5</v>
          </cell>
          <cell r="D11">
            <v>2</v>
          </cell>
          <cell r="E11">
            <v>10</v>
          </cell>
          <cell r="F11">
            <v>5.75</v>
          </cell>
        </row>
        <row r="12">
          <cell r="B12">
            <v>11</v>
          </cell>
          <cell r="C12">
            <v>16</v>
          </cell>
          <cell r="D12">
            <v>17</v>
          </cell>
          <cell r="E12">
            <v>8.5</v>
          </cell>
          <cell r="F12">
            <v>13.125</v>
          </cell>
        </row>
        <row r="13">
          <cell r="B13">
            <v>10</v>
          </cell>
          <cell r="C13">
            <v>14.5</v>
          </cell>
          <cell r="D13">
            <v>13.5</v>
          </cell>
          <cell r="E13">
            <v>16</v>
          </cell>
          <cell r="F13">
            <v>13.5</v>
          </cell>
        </row>
        <row r="14">
          <cell r="B14">
            <v>15</v>
          </cell>
          <cell r="C14">
            <v>17</v>
          </cell>
          <cell r="D14">
            <v>15</v>
          </cell>
          <cell r="E14">
            <v>13</v>
          </cell>
          <cell r="F14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tures"/>
    </sheetNames>
    <sheetDataSet>
      <sheetData sheetId="0" refreshError="1">
        <row r="3">
          <cell r="A3" t="str">
            <v>Twingo</v>
          </cell>
          <cell r="B3">
            <v>5</v>
          </cell>
        </row>
        <row r="4">
          <cell r="A4" t="str">
            <v>Punto</v>
          </cell>
          <cell r="B4">
            <v>8</v>
          </cell>
        </row>
        <row r="5">
          <cell r="A5" t="str">
            <v>Espace</v>
          </cell>
          <cell r="B5">
            <v>12</v>
          </cell>
        </row>
        <row r="6">
          <cell r="A6" t="str">
            <v>C8</v>
          </cell>
          <cell r="B6">
            <v>14</v>
          </cell>
        </row>
        <row r="7">
          <cell r="A7" t="str">
            <v>Mégane</v>
          </cell>
          <cell r="B7">
            <v>10</v>
          </cell>
        </row>
        <row r="8">
          <cell r="A8" t="str">
            <v>306</v>
          </cell>
          <cell r="B8">
            <v>9</v>
          </cell>
        </row>
        <row r="9">
          <cell r="A9" t="str">
            <v>407</v>
          </cell>
          <cell r="B9">
            <v>11</v>
          </cell>
        </row>
        <row r="10">
          <cell r="A10" t="str">
            <v>Picasso</v>
          </cell>
          <cell r="B10">
            <v>12</v>
          </cell>
        </row>
        <row r="11">
          <cell r="A11" t="str">
            <v>Passat</v>
          </cell>
          <cell r="B11">
            <v>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lles"/>
    </sheetNames>
    <sheetDataSet>
      <sheetData sheetId="0">
        <row r="3">
          <cell r="B3">
            <v>1000</v>
          </cell>
        </row>
        <row r="4">
          <cell r="B4">
            <v>300</v>
          </cell>
        </row>
        <row r="5">
          <cell r="B5">
            <v>350</v>
          </cell>
        </row>
        <row r="6">
          <cell r="B6">
            <v>600</v>
          </cell>
        </row>
        <row r="7">
          <cell r="B7">
            <v>550</v>
          </cell>
        </row>
        <row r="8">
          <cell r="B8">
            <v>950</v>
          </cell>
        </row>
        <row r="9">
          <cell r="B9">
            <v>500</v>
          </cell>
        </row>
        <row r="10">
          <cell r="B10">
            <v>700</v>
          </cell>
        </row>
        <row r="11">
          <cell r="B11">
            <v>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o 1"/>
      <sheetName val="Corrigé"/>
      <sheetName val="Exo 2"/>
      <sheetName val="Pourcent."/>
      <sheetName val="Exo 4"/>
      <sheetName val="Budget"/>
      <sheetName val="Feuil4"/>
      <sheetName val="cumul"/>
      <sheetName val="Exo 6"/>
      <sheetName val="Exo 5"/>
      <sheetName val="Exo 3"/>
    </sheetNames>
    <sheetDataSet>
      <sheetData sheetId="0"/>
      <sheetData sheetId="1"/>
      <sheetData sheetId="2"/>
      <sheetData sheetId="3"/>
      <sheetData sheetId="4">
        <row r="2">
          <cell r="B2">
            <v>225</v>
          </cell>
          <cell r="C2">
            <v>125</v>
          </cell>
          <cell r="D2">
            <v>85</v>
          </cell>
          <cell r="E2">
            <v>160</v>
          </cell>
          <cell r="F2">
            <v>40</v>
          </cell>
          <cell r="G2">
            <v>165</v>
          </cell>
          <cell r="H2">
            <v>800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 1"/>
      <sheetName val="Init 2"/>
      <sheetName val="Init 3"/>
      <sheetName val="Renv Lig"/>
      <sheetName val="Calendrier"/>
      <sheetName val="Copier-Coller"/>
      <sheetName val="Formule 1"/>
      <sheetName val="Note de frais"/>
      <sheetName val="Cumul"/>
      <sheetName val="Saut de page"/>
      <sheetName val="Ta Bord"/>
      <sheetName val="Pourcent 1"/>
      <sheetName val="Pourcent 1 (2)"/>
      <sheetName val="Variation 1"/>
      <sheetName val="Budget"/>
      <sheetName val="Variation 2"/>
      <sheetName val="Ristournes"/>
      <sheetName val="Stat1"/>
      <sheetName val="Stat 2"/>
      <sheetName val="Stat 3"/>
      <sheetName val="SI() 1"/>
      <sheetName val="Histo"/>
      <sheetName val="Sect."/>
      <sheetName val="Courbes"/>
      <sheetName val="Courbe &amp; Lis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C5">
            <v>150000</v>
          </cell>
        </row>
        <row r="6">
          <cell r="C6">
            <v>200000</v>
          </cell>
          <cell r="G6">
            <v>0.1</v>
          </cell>
        </row>
        <row r="7">
          <cell r="C7">
            <v>110000</v>
          </cell>
          <cell r="G7">
            <v>0.08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ques"/>
      <sheetName val="Statistiques résultat"/>
      <sheetName val="SI (1)"/>
      <sheetName val="SI (2)"/>
      <sheetName val="SI imbriqué"/>
      <sheetName val="Date Exo"/>
      <sheetName val="INDIRECT"/>
      <sheetName val="Recherche Table"/>
      <sheetName val="Villes + Voitures"/>
      <sheetName val="Calcul matriciel"/>
      <sheetName val="Transport_matrice"/>
      <sheetName val="Date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>
        <row r="9">
          <cell r="B9" t="str">
            <v>CAD</v>
          </cell>
          <cell r="C9">
            <v>0.65680000000000005</v>
          </cell>
        </row>
        <row r="10">
          <cell r="B10" t="str">
            <v>CHF</v>
          </cell>
          <cell r="C10">
            <v>0.60899999999999999</v>
          </cell>
        </row>
        <row r="11">
          <cell r="B11" t="str">
            <v>DKK</v>
          </cell>
          <cell r="C11">
            <v>0.13420000000000001</v>
          </cell>
        </row>
        <row r="12">
          <cell r="B12" t="str">
            <v>EUR</v>
          </cell>
          <cell r="C12">
            <v>1</v>
          </cell>
        </row>
        <row r="13">
          <cell r="B13" t="str">
            <v>GBP</v>
          </cell>
          <cell r="C13">
            <v>1.4751000000000001</v>
          </cell>
        </row>
        <row r="14">
          <cell r="B14" t="str">
            <v>JPY</v>
          </cell>
          <cell r="C14">
            <v>6.1999999999999998E-3</v>
          </cell>
        </row>
        <row r="15">
          <cell r="B15" t="str">
            <v>NRK</v>
          </cell>
          <cell r="C15">
            <v>0.1234</v>
          </cell>
        </row>
        <row r="16">
          <cell r="B16" t="str">
            <v>USD</v>
          </cell>
          <cell r="C16">
            <v>0.73809999999999998</v>
          </cell>
        </row>
      </sheetData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8"/>
  <sheetViews>
    <sheetView tabSelected="1" zoomScale="90" zoomScaleNormal="90" workbookViewId="0">
      <pane xSplit="9" ySplit="1" topLeftCell="J2" activePane="bottomRight" state="frozen"/>
      <selection pane="topRight" activeCell="J1" sqref="J1"/>
      <selection pane="bottomLeft" activeCell="A2" sqref="A2"/>
      <selection pane="bottomRight" activeCell="P6" sqref="P6"/>
    </sheetView>
  </sheetViews>
  <sheetFormatPr baseColWidth="10" defaultRowHeight="12.75" x14ac:dyDescent="0.2"/>
  <cols>
    <col min="1" max="1" width="22.7109375" style="2" customWidth="1"/>
    <col min="2" max="2" width="20.28515625" style="2" customWidth="1"/>
    <col min="3" max="3" width="12.7109375" style="2" bestFit="1" customWidth="1"/>
    <col min="4" max="4" width="6.42578125" style="2" customWidth="1"/>
    <col min="5" max="5" width="13.7109375" style="16" customWidth="1"/>
    <col min="6" max="6" width="22.7109375" style="2" bestFit="1" customWidth="1"/>
    <col min="7" max="7" width="7.42578125" style="2" customWidth="1"/>
    <col min="8" max="8" width="12.7109375" style="12" bestFit="1" customWidth="1"/>
    <col min="9" max="9" width="14.42578125" style="12" customWidth="1"/>
    <col min="10" max="10" width="19" style="26" customWidth="1"/>
    <col min="11" max="11" width="13.7109375" style="26" customWidth="1"/>
    <col min="12" max="12" width="15.140625" style="26" customWidth="1"/>
    <col min="13" max="13" width="16" style="26" customWidth="1"/>
    <col min="14" max="15" width="18.5703125" style="26" customWidth="1"/>
    <col min="16" max="16" width="16.42578125" style="26" customWidth="1"/>
    <col min="17" max="17" width="16.5703125" style="26" customWidth="1"/>
    <col min="18" max="18" width="20.7109375" style="29" customWidth="1"/>
    <col min="19" max="251" width="11.42578125" style="2"/>
    <col min="252" max="252" width="23.42578125" style="2" customWidth="1"/>
    <col min="253" max="253" width="20.28515625" style="2" customWidth="1"/>
    <col min="254" max="254" width="12.7109375" style="2" bestFit="1" customWidth="1"/>
    <col min="255" max="255" width="4" style="2" bestFit="1" customWidth="1"/>
    <col min="256" max="256" width="10.140625" style="2" bestFit="1" customWidth="1"/>
    <col min="257" max="257" width="22.7109375" style="2" bestFit="1" customWidth="1"/>
    <col min="258" max="258" width="6.140625" style="2" customWidth="1"/>
    <col min="259" max="259" width="11.85546875" style="2" bestFit="1" customWidth="1"/>
    <col min="260" max="260" width="12.85546875" style="2" bestFit="1" customWidth="1"/>
    <col min="261" max="261" width="14.42578125" style="2" customWidth="1"/>
    <col min="262" max="263" width="11.42578125" style="2"/>
    <col min="264" max="264" width="12.5703125" style="2" customWidth="1"/>
    <col min="265" max="507" width="11.42578125" style="2"/>
    <col min="508" max="508" width="23.42578125" style="2" customWidth="1"/>
    <col min="509" max="509" width="20.28515625" style="2" customWidth="1"/>
    <col min="510" max="510" width="12.7109375" style="2" bestFit="1" customWidth="1"/>
    <col min="511" max="511" width="4" style="2" bestFit="1" customWidth="1"/>
    <col min="512" max="512" width="10.140625" style="2" bestFit="1" customWidth="1"/>
    <col min="513" max="513" width="22.7109375" style="2" bestFit="1" customWidth="1"/>
    <col min="514" max="514" width="6.140625" style="2" customWidth="1"/>
    <col min="515" max="515" width="11.85546875" style="2" bestFit="1" customWidth="1"/>
    <col min="516" max="516" width="12.85546875" style="2" bestFit="1" customWidth="1"/>
    <col min="517" max="517" width="14.42578125" style="2" customWidth="1"/>
    <col min="518" max="519" width="11.42578125" style="2"/>
    <col min="520" max="520" width="12.5703125" style="2" customWidth="1"/>
    <col min="521" max="763" width="11.42578125" style="2"/>
    <col min="764" max="764" width="23.42578125" style="2" customWidth="1"/>
    <col min="765" max="765" width="20.28515625" style="2" customWidth="1"/>
    <col min="766" max="766" width="12.7109375" style="2" bestFit="1" customWidth="1"/>
    <col min="767" max="767" width="4" style="2" bestFit="1" customWidth="1"/>
    <col min="768" max="768" width="10.140625" style="2" bestFit="1" customWidth="1"/>
    <col min="769" max="769" width="22.7109375" style="2" bestFit="1" customWidth="1"/>
    <col min="770" max="770" width="6.140625" style="2" customWidth="1"/>
    <col min="771" max="771" width="11.85546875" style="2" bestFit="1" customWidth="1"/>
    <col min="772" max="772" width="12.85546875" style="2" bestFit="1" customWidth="1"/>
    <col min="773" max="773" width="14.42578125" style="2" customWidth="1"/>
    <col min="774" max="775" width="11.42578125" style="2"/>
    <col min="776" max="776" width="12.5703125" style="2" customWidth="1"/>
    <col min="777" max="1019" width="11.42578125" style="2"/>
    <col min="1020" max="1020" width="23.42578125" style="2" customWidth="1"/>
    <col min="1021" max="1021" width="20.28515625" style="2" customWidth="1"/>
    <col min="1022" max="1022" width="12.7109375" style="2" bestFit="1" customWidth="1"/>
    <col min="1023" max="1023" width="4" style="2" bestFit="1" customWidth="1"/>
    <col min="1024" max="1024" width="10.140625" style="2" bestFit="1" customWidth="1"/>
    <col min="1025" max="1025" width="22.7109375" style="2" bestFit="1" customWidth="1"/>
    <col min="1026" max="1026" width="6.140625" style="2" customWidth="1"/>
    <col min="1027" max="1027" width="11.85546875" style="2" bestFit="1" customWidth="1"/>
    <col min="1028" max="1028" width="12.85546875" style="2" bestFit="1" customWidth="1"/>
    <col min="1029" max="1029" width="14.42578125" style="2" customWidth="1"/>
    <col min="1030" max="1031" width="11.42578125" style="2"/>
    <col min="1032" max="1032" width="12.5703125" style="2" customWidth="1"/>
    <col min="1033" max="1275" width="11.42578125" style="2"/>
    <col min="1276" max="1276" width="23.42578125" style="2" customWidth="1"/>
    <col min="1277" max="1277" width="20.28515625" style="2" customWidth="1"/>
    <col min="1278" max="1278" width="12.7109375" style="2" bestFit="1" customWidth="1"/>
    <col min="1279" max="1279" width="4" style="2" bestFit="1" customWidth="1"/>
    <col min="1280" max="1280" width="10.140625" style="2" bestFit="1" customWidth="1"/>
    <col min="1281" max="1281" width="22.7109375" style="2" bestFit="1" customWidth="1"/>
    <col min="1282" max="1282" width="6.140625" style="2" customWidth="1"/>
    <col min="1283" max="1283" width="11.85546875" style="2" bestFit="1" customWidth="1"/>
    <col min="1284" max="1284" width="12.85546875" style="2" bestFit="1" customWidth="1"/>
    <col min="1285" max="1285" width="14.42578125" style="2" customWidth="1"/>
    <col min="1286" max="1287" width="11.42578125" style="2"/>
    <col min="1288" max="1288" width="12.5703125" style="2" customWidth="1"/>
    <col min="1289" max="1531" width="11.42578125" style="2"/>
    <col min="1532" max="1532" width="23.42578125" style="2" customWidth="1"/>
    <col min="1533" max="1533" width="20.28515625" style="2" customWidth="1"/>
    <col min="1534" max="1534" width="12.7109375" style="2" bestFit="1" customWidth="1"/>
    <col min="1535" max="1535" width="4" style="2" bestFit="1" customWidth="1"/>
    <col min="1536" max="1536" width="10.140625" style="2" bestFit="1" customWidth="1"/>
    <col min="1537" max="1537" width="22.7109375" style="2" bestFit="1" customWidth="1"/>
    <col min="1538" max="1538" width="6.140625" style="2" customWidth="1"/>
    <col min="1539" max="1539" width="11.85546875" style="2" bestFit="1" customWidth="1"/>
    <col min="1540" max="1540" width="12.85546875" style="2" bestFit="1" customWidth="1"/>
    <col min="1541" max="1541" width="14.42578125" style="2" customWidth="1"/>
    <col min="1542" max="1543" width="11.42578125" style="2"/>
    <col min="1544" max="1544" width="12.5703125" style="2" customWidth="1"/>
    <col min="1545" max="1787" width="11.42578125" style="2"/>
    <col min="1788" max="1788" width="23.42578125" style="2" customWidth="1"/>
    <col min="1789" max="1789" width="20.28515625" style="2" customWidth="1"/>
    <col min="1790" max="1790" width="12.7109375" style="2" bestFit="1" customWidth="1"/>
    <col min="1791" max="1791" width="4" style="2" bestFit="1" customWidth="1"/>
    <col min="1792" max="1792" width="10.140625" style="2" bestFit="1" customWidth="1"/>
    <col min="1793" max="1793" width="22.7109375" style="2" bestFit="1" customWidth="1"/>
    <col min="1794" max="1794" width="6.140625" style="2" customWidth="1"/>
    <col min="1795" max="1795" width="11.85546875" style="2" bestFit="1" customWidth="1"/>
    <col min="1796" max="1796" width="12.85546875" style="2" bestFit="1" customWidth="1"/>
    <col min="1797" max="1797" width="14.42578125" style="2" customWidth="1"/>
    <col min="1798" max="1799" width="11.42578125" style="2"/>
    <col min="1800" max="1800" width="12.5703125" style="2" customWidth="1"/>
    <col min="1801" max="2043" width="11.42578125" style="2"/>
    <col min="2044" max="2044" width="23.42578125" style="2" customWidth="1"/>
    <col min="2045" max="2045" width="20.28515625" style="2" customWidth="1"/>
    <col min="2046" max="2046" width="12.7109375" style="2" bestFit="1" customWidth="1"/>
    <col min="2047" max="2047" width="4" style="2" bestFit="1" customWidth="1"/>
    <col min="2048" max="2048" width="10.140625" style="2" bestFit="1" customWidth="1"/>
    <col min="2049" max="2049" width="22.7109375" style="2" bestFit="1" customWidth="1"/>
    <col min="2050" max="2050" width="6.140625" style="2" customWidth="1"/>
    <col min="2051" max="2051" width="11.85546875" style="2" bestFit="1" customWidth="1"/>
    <col min="2052" max="2052" width="12.85546875" style="2" bestFit="1" customWidth="1"/>
    <col min="2053" max="2053" width="14.42578125" style="2" customWidth="1"/>
    <col min="2054" max="2055" width="11.42578125" style="2"/>
    <col min="2056" max="2056" width="12.5703125" style="2" customWidth="1"/>
    <col min="2057" max="2299" width="11.42578125" style="2"/>
    <col min="2300" max="2300" width="23.42578125" style="2" customWidth="1"/>
    <col min="2301" max="2301" width="20.28515625" style="2" customWidth="1"/>
    <col min="2302" max="2302" width="12.7109375" style="2" bestFit="1" customWidth="1"/>
    <col min="2303" max="2303" width="4" style="2" bestFit="1" customWidth="1"/>
    <col min="2304" max="2304" width="10.140625" style="2" bestFit="1" customWidth="1"/>
    <col min="2305" max="2305" width="22.7109375" style="2" bestFit="1" customWidth="1"/>
    <col min="2306" max="2306" width="6.140625" style="2" customWidth="1"/>
    <col min="2307" max="2307" width="11.85546875" style="2" bestFit="1" customWidth="1"/>
    <col min="2308" max="2308" width="12.85546875" style="2" bestFit="1" customWidth="1"/>
    <col min="2309" max="2309" width="14.42578125" style="2" customWidth="1"/>
    <col min="2310" max="2311" width="11.42578125" style="2"/>
    <col min="2312" max="2312" width="12.5703125" style="2" customWidth="1"/>
    <col min="2313" max="2555" width="11.42578125" style="2"/>
    <col min="2556" max="2556" width="23.42578125" style="2" customWidth="1"/>
    <col min="2557" max="2557" width="20.28515625" style="2" customWidth="1"/>
    <col min="2558" max="2558" width="12.7109375" style="2" bestFit="1" customWidth="1"/>
    <col min="2559" max="2559" width="4" style="2" bestFit="1" customWidth="1"/>
    <col min="2560" max="2560" width="10.140625" style="2" bestFit="1" customWidth="1"/>
    <col min="2561" max="2561" width="22.7109375" style="2" bestFit="1" customWidth="1"/>
    <col min="2562" max="2562" width="6.140625" style="2" customWidth="1"/>
    <col min="2563" max="2563" width="11.85546875" style="2" bestFit="1" customWidth="1"/>
    <col min="2564" max="2564" width="12.85546875" style="2" bestFit="1" customWidth="1"/>
    <col min="2565" max="2565" width="14.42578125" style="2" customWidth="1"/>
    <col min="2566" max="2567" width="11.42578125" style="2"/>
    <col min="2568" max="2568" width="12.5703125" style="2" customWidth="1"/>
    <col min="2569" max="2811" width="11.42578125" style="2"/>
    <col min="2812" max="2812" width="23.42578125" style="2" customWidth="1"/>
    <col min="2813" max="2813" width="20.28515625" style="2" customWidth="1"/>
    <col min="2814" max="2814" width="12.7109375" style="2" bestFit="1" customWidth="1"/>
    <col min="2815" max="2815" width="4" style="2" bestFit="1" customWidth="1"/>
    <col min="2816" max="2816" width="10.140625" style="2" bestFit="1" customWidth="1"/>
    <col min="2817" max="2817" width="22.7109375" style="2" bestFit="1" customWidth="1"/>
    <col min="2818" max="2818" width="6.140625" style="2" customWidth="1"/>
    <col min="2819" max="2819" width="11.85546875" style="2" bestFit="1" customWidth="1"/>
    <col min="2820" max="2820" width="12.85546875" style="2" bestFit="1" customWidth="1"/>
    <col min="2821" max="2821" width="14.42578125" style="2" customWidth="1"/>
    <col min="2822" max="2823" width="11.42578125" style="2"/>
    <col min="2824" max="2824" width="12.5703125" style="2" customWidth="1"/>
    <col min="2825" max="3067" width="11.42578125" style="2"/>
    <col min="3068" max="3068" width="23.42578125" style="2" customWidth="1"/>
    <col min="3069" max="3069" width="20.28515625" style="2" customWidth="1"/>
    <col min="3070" max="3070" width="12.7109375" style="2" bestFit="1" customWidth="1"/>
    <col min="3071" max="3071" width="4" style="2" bestFit="1" customWidth="1"/>
    <col min="3072" max="3072" width="10.140625" style="2" bestFit="1" customWidth="1"/>
    <col min="3073" max="3073" width="22.7109375" style="2" bestFit="1" customWidth="1"/>
    <col min="3074" max="3074" width="6.140625" style="2" customWidth="1"/>
    <col min="3075" max="3075" width="11.85546875" style="2" bestFit="1" customWidth="1"/>
    <col min="3076" max="3076" width="12.85546875" style="2" bestFit="1" customWidth="1"/>
    <col min="3077" max="3077" width="14.42578125" style="2" customWidth="1"/>
    <col min="3078" max="3079" width="11.42578125" style="2"/>
    <col min="3080" max="3080" width="12.5703125" style="2" customWidth="1"/>
    <col min="3081" max="3323" width="11.42578125" style="2"/>
    <col min="3324" max="3324" width="23.42578125" style="2" customWidth="1"/>
    <col min="3325" max="3325" width="20.28515625" style="2" customWidth="1"/>
    <col min="3326" max="3326" width="12.7109375" style="2" bestFit="1" customWidth="1"/>
    <col min="3327" max="3327" width="4" style="2" bestFit="1" customWidth="1"/>
    <col min="3328" max="3328" width="10.140625" style="2" bestFit="1" customWidth="1"/>
    <col min="3329" max="3329" width="22.7109375" style="2" bestFit="1" customWidth="1"/>
    <col min="3330" max="3330" width="6.140625" style="2" customWidth="1"/>
    <col min="3331" max="3331" width="11.85546875" style="2" bestFit="1" customWidth="1"/>
    <col min="3332" max="3332" width="12.85546875" style="2" bestFit="1" customWidth="1"/>
    <col min="3333" max="3333" width="14.42578125" style="2" customWidth="1"/>
    <col min="3334" max="3335" width="11.42578125" style="2"/>
    <col min="3336" max="3336" width="12.5703125" style="2" customWidth="1"/>
    <col min="3337" max="3579" width="11.42578125" style="2"/>
    <col min="3580" max="3580" width="23.42578125" style="2" customWidth="1"/>
    <col min="3581" max="3581" width="20.28515625" style="2" customWidth="1"/>
    <col min="3582" max="3582" width="12.7109375" style="2" bestFit="1" customWidth="1"/>
    <col min="3583" max="3583" width="4" style="2" bestFit="1" customWidth="1"/>
    <col min="3584" max="3584" width="10.140625" style="2" bestFit="1" customWidth="1"/>
    <col min="3585" max="3585" width="22.7109375" style="2" bestFit="1" customWidth="1"/>
    <col min="3586" max="3586" width="6.140625" style="2" customWidth="1"/>
    <col min="3587" max="3587" width="11.85546875" style="2" bestFit="1" customWidth="1"/>
    <col min="3588" max="3588" width="12.85546875" style="2" bestFit="1" customWidth="1"/>
    <col min="3589" max="3589" width="14.42578125" style="2" customWidth="1"/>
    <col min="3590" max="3591" width="11.42578125" style="2"/>
    <col min="3592" max="3592" width="12.5703125" style="2" customWidth="1"/>
    <col min="3593" max="3835" width="11.42578125" style="2"/>
    <col min="3836" max="3836" width="23.42578125" style="2" customWidth="1"/>
    <col min="3837" max="3837" width="20.28515625" style="2" customWidth="1"/>
    <col min="3838" max="3838" width="12.7109375" style="2" bestFit="1" customWidth="1"/>
    <col min="3839" max="3839" width="4" style="2" bestFit="1" customWidth="1"/>
    <col min="3840" max="3840" width="10.140625" style="2" bestFit="1" customWidth="1"/>
    <col min="3841" max="3841" width="22.7109375" style="2" bestFit="1" customWidth="1"/>
    <col min="3842" max="3842" width="6.140625" style="2" customWidth="1"/>
    <col min="3843" max="3843" width="11.85546875" style="2" bestFit="1" customWidth="1"/>
    <col min="3844" max="3844" width="12.85546875" style="2" bestFit="1" customWidth="1"/>
    <col min="3845" max="3845" width="14.42578125" style="2" customWidth="1"/>
    <col min="3846" max="3847" width="11.42578125" style="2"/>
    <col min="3848" max="3848" width="12.5703125" style="2" customWidth="1"/>
    <col min="3849" max="4091" width="11.42578125" style="2"/>
    <col min="4092" max="4092" width="23.42578125" style="2" customWidth="1"/>
    <col min="4093" max="4093" width="20.28515625" style="2" customWidth="1"/>
    <col min="4094" max="4094" width="12.7109375" style="2" bestFit="1" customWidth="1"/>
    <col min="4095" max="4095" width="4" style="2" bestFit="1" customWidth="1"/>
    <col min="4096" max="4096" width="10.140625" style="2" bestFit="1" customWidth="1"/>
    <col min="4097" max="4097" width="22.7109375" style="2" bestFit="1" customWidth="1"/>
    <col min="4098" max="4098" width="6.140625" style="2" customWidth="1"/>
    <col min="4099" max="4099" width="11.85546875" style="2" bestFit="1" customWidth="1"/>
    <col min="4100" max="4100" width="12.85546875" style="2" bestFit="1" customWidth="1"/>
    <col min="4101" max="4101" width="14.42578125" style="2" customWidth="1"/>
    <col min="4102" max="4103" width="11.42578125" style="2"/>
    <col min="4104" max="4104" width="12.5703125" style="2" customWidth="1"/>
    <col min="4105" max="4347" width="11.42578125" style="2"/>
    <col min="4348" max="4348" width="23.42578125" style="2" customWidth="1"/>
    <col min="4349" max="4349" width="20.28515625" style="2" customWidth="1"/>
    <col min="4350" max="4350" width="12.7109375" style="2" bestFit="1" customWidth="1"/>
    <col min="4351" max="4351" width="4" style="2" bestFit="1" customWidth="1"/>
    <col min="4352" max="4352" width="10.140625" style="2" bestFit="1" customWidth="1"/>
    <col min="4353" max="4353" width="22.7109375" style="2" bestFit="1" customWidth="1"/>
    <col min="4354" max="4354" width="6.140625" style="2" customWidth="1"/>
    <col min="4355" max="4355" width="11.85546875" style="2" bestFit="1" customWidth="1"/>
    <col min="4356" max="4356" width="12.85546875" style="2" bestFit="1" customWidth="1"/>
    <col min="4357" max="4357" width="14.42578125" style="2" customWidth="1"/>
    <col min="4358" max="4359" width="11.42578125" style="2"/>
    <col min="4360" max="4360" width="12.5703125" style="2" customWidth="1"/>
    <col min="4361" max="4603" width="11.42578125" style="2"/>
    <col min="4604" max="4604" width="23.42578125" style="2" customWidth="1"/>
    <col min="4605" max="4605" width="20.28515625" style="2" customWidth="1"/>
    <col min="4606" max="4606" width="12.7109375" style="2" bestFit="1" customWidth="1"/>
    <col min="4607" max="4607" width="4" style="2" bestFit="1" customWidth="1"/>
    <col min="4608" max="4608" width="10.140625" style="2" bestFit="1" customWidth="1"/>
    <col min="4609" max="4609" width="22.7109375" style="2" bestFit="1" customWidth="1"/>
    <col min="4610" max="4610" width="6.140625" style="2" customWidth="1"/>
    <col min="4611" max="4611" width="11.85546875" style="2" bestFit="1" customWidth="1"/>
    <col min="4612" max="4612" width="12.85546875" style="2" bestFit="1" customWidth="1"/>
    <col min="4613" max="4613" width="14.42578125" style="2" customWidth="1"/>
    <col min="4614" max="4615" width="11.42578125" style="2"/>
    <col min="4616" max="4616" width="12.5703125" style="2" customWidth="1"/>
    <col min="4617" max="4859" width="11.42578125" style="2"/>
    <col min="4860" max="4860" width="23.42578125" style="2" customWidth="1"/>
    <col min="4861" max="4861" width="20.28515625" style="2" customWidth="1"/>
    <col min="4862" max="4862" width="12.7109375" style="2" bestFit="1" customWidth="1"/>
    <col min="4863" max="4863" width="4" style="2" bestFit="1" customWidth="1"/>
    <col min="4864" max="4864" width="10.140625" style="2" bestFit="1" customWidth="1"/>
    <col min="4865" max="4865" width="22.7109375" style="2" bestFit="1" customWidth="1"/>
    <col min="4866" max="4866" width="6.140625" style="2" customWidth="1"/>
    <col min="4867" max="4867" width="11.85546875" style="2" bestFit="1" customWidth="1"/>
    <col min="4868" max="4868" width="12.85546875" style="2" bestFit="1" customWidth="1"/>
    <col min="4869" max="4869" width="14.42578125" style="2" customWidth="1"/>
    <col min="4870" max="4871" width="11.42578125" style="2"/>
    <col min="4872" max="4872" width="12.5703125" style="2" customWidth="1"/>
    <col min="4873" max="5115" width="11.42578125" style="2"/>
    <col min="5116" max="5116" width="23.42578125" style="2" customWidth="1"/>
    <col min="5117" max="5117" width="20.28515625" style="2" customWidth="1"/>
    <col min="5118" max="5118" width="12.7109375" style="2" bestFit="1" customWidth="1"/>
    <col min="5119" max="5119" width="4" style="2" bestFit="1" customWidth="1"/>
    <col min="5120" max="5120" width="10.140625" style="2" bestFit="1" customWidth="1"/>
    <col min="5121" max="5121" width="22.7109375" style="2" bestFit="1" customWidth="1"/>
    <col min="5122" max="5122" width="6.140625" style="2" customWidth="1"/>
    <col min="5123" max="5123" width="11.85546875" style="2" bestFit="1" customWidth="1"/>
    <col min="5124" max="5124" width="12.85546875" style="2" bestFit="1" customWidth="1"/>
    <col min="5125" max="5125" width="14.42578125" style="2" customWidth="1"/>
    <col min="5126" max="5127" width="11.42578125" style="2"/>
    <col min="5128" max="5128" width="12.5703125" style="2" customWidth="1"/>
    <col min="5129" max="5371" width="11.42578125" style="2"/>
    <col min="5372" max="5372" width="23.42578125" style="2" customWidth="1"/>
    <col min="5373" max="5373" width="20.28515625" style="2" customWidth="1"/>
    <col min="5374" max="5374" width="12.7109375" style="2" bestFit="1" customWidth="1"/>
    <col min="5375" max="5375" width="4" style="2" bestFit="1" customWidth="1"/>
    <col min="5376" max="5376" width="10.140625" style="2" bestFit="1" customWidth="1"/>
    <col min="5377" max="5377" width="22.7109375" style="2" bestFit="1" customWidth="1"/>
    <col min="5378" max="5378" width="6.140625" style="2" customWidth="1"/>
    <col min="5379" max="5379" width="11.85546875" style="2" bestFit="1" customWidth="1"/>
    <col min="5380" max="5380" width="12.85546875" style="2" bestFit="1" customWidth="1"/>
    <col min="5381" max="5381" width="14.42578125" style="2" customWidth="1"/>
    <col min="5382" max="5383" width="11.42578125" style="2"/>
    <col min="5384" max="5384" width="12.5703125" style="2" customWidth="1"/>
    <col min="5385" max="5627" width="11.42578125" style="2"/>
    <col min="5628" max="5628" width="23.42578125" style="2" customWidth="1"/>
    <col min="5629" max="5629" width="20.28515625" style="2" customWidth="1"/>
    <col min="5630" max="5630" width="12.7109375" style="2" bestFit="1" customWidth="1"/>
    <col min="5631" max="5631" width="4" style="2" bestFit="1" customWidth="1"/>
    <col min="5632" max="5632" width="10.140625" style="2" bestFit="1" customWidth="1"/>
    <col min="5633" max="5633" width="22.7109375" style="2" bestFit="1" customWidth="1"/>
    <col min="5634" max="5634" width="6.140625" style="2" customWidth="1"/>
    <col min="5635" max="5635" width="11.85546875" style="2" bestFit="1" customWidth="1"/>
    <col min="5636" max="5636" width="12.85546875" style="2" bestFit="1" customWidth="1"/>
    <col min="5637" max="5637" width="14.42578125" style="2" customWidth="1"/>
    <col min="5638" max="5639" width="11.42578125" style="2"/>
    <col min="5640" max="5640" width="12.5703125" style="2" customWidth="1"/>
    <col min="5641" max="5883" width="11.42578125" style="2"/>
    <col min="5884" max="5884" width="23.42578125" style="2" customWidth="1"/>
    <col min="5885" max="5885" width="20.28515625" style="2" customWidth="1"/>
    <col min="5886" max="5886" width="12.7109375" style="2" bestFit="1" customWidth="1"/>
    <col min="5887" max="5887" width="4" style="2" bestFit="1" customWidth="1"/>
    <col min="5888" max="5888" width="10.140625" style="2" bestFit="1" customWidth="1"/>
    <col min="5889" max="5889" width="22.7109375" style="2" bestFit="1" customWidth="1"/>
    <col min="5890" max="5890" width="6.140625" style="2" customWidth="1"/>
    <col min="5891" max="5891" width="11.85546875" style="2" bestFit="1" customWidth="1"/>
    <col min="5892" max="5892" width="12.85546875" style="2" bestFit="1" customWidth="1"/>
    <col min="5893" max="5893" width="14.42578125" style="2" customWidth="1"/>
    <col min="5894" max="5895" width="11.42578125" style="2"/>
    <col min="5896" max="5896" width="12.5703125" style="2" customWidth="1"/>
    <col min="5897" max="6139" width="11.42578125" style="2"/>
    <col min="6140" max="6140" width="23.42578125" style="2" customWidth="1"/>
    <col min="6141" max="6141" width="20.28515625" style="2" customWidth="1"/>
    <col min="6142" max="6142" width="12.7109375" style="2" bestFit="1" customWidth="1"/>
    <col min="6143" max="6143" width="4" style="2" bestFit="1" customWidth="1"/>
    <col min="6144" max="6144" width="10.140625" style="2" bestFit="1" customWidth="1"/>
    <col min="6145" max="6145" width="22.7109375" style="2" bestFit="1" customWidth="1"/>
    <col min="6146" max="6146" width="6.140625" style="2" customWidth="1"/>
    <col min="6147" max="6147" width="11.85546875" style="2" bestFit="1" customWidth="1"/>
    <col min="6148" max="6148" width="12.85546875" style="2" bestFit="1" customWidth="1"/>
    <col min="6149" max="6149" width="14.42578125" style="2" customWidth="1"/>
    <col min="6150" max="6151" width="11.42578125" style="2"/>
    <col min="6152" max="6152" width="12.5703125" style="2" customWidth="1"/>
    <col min="6153" max="6395" width="11.42578125" style="2"/>
    <col min="6396" max="6396" width="23.42578125" style="2" customWidth="1"/>
    <col min="6397" max="6397" width="20.28515625" style="2" customWidth="1"/>
    <col min="6398" max="6398" width="12.7109375" style="2" bestFit="1" customWidth="1"/>
    <col min="6399" max="6399" width="4" style="2" bestFit="1" customWidth="1"/>
    <col min="6400" max="6400" width="10.140625" style="2" bestFit="1" customWidth="1"/>
    <col min="6401" max="6401" width="22.7109375" style="2" bestFit="1" customWidth="1"/>
    <col min="6402" max="6402" width="6.140625" style="2" customWidth="1"/>
    <col min="6403" max="6403" width="11.85546875" style="2" bestFit="1" customWidth="1"/>
    <col min="6404" max="6404" width="12.85546875" style="2" bestFit="1" customWidth="1"/>
    <col min="6405" max="6405" width="14.42578125" style="2" customWidth="1"/>
    <col min="6406" max="6407" width="11.42578125" style="2"/>
    <col min="6408" max="6408" width="12.5703125" style="2" customWidth="1"/>
    <col min="6409" max="6651" width="11.42578125" style="2"/>
    <col min="6652" max="6652" width="23.42578125" style="2" customWidth="1"/>
    <col min="6653" max="6653" width="20.28515625" style="2" customWidth="1"/>
    <col min="6654" max="6654" width="12.7109375" style="2" bestFit="1" customWidth="1"/>
    <col min="6655" max="6655" width="4" style="2" bestFit="1" customWidth="1"/>
    <col min="6656" max="6656" width="10.140625" style="2" bestFit="1" customWidth="1"/>
    <col min="6657" max="6657" width="22.7109375" style="2" bestFit="1" customWidth="1"/>
    <col min="6658" max="6658" width="6.140625" style="2" customWidth="1"/>
    <col min="6659" max="6659" width="11.85546875" style="2" bestFit="1" customWidth="1"/>
    <col min="6660" max="6660" width="12.85546875" style="2" bestFit="1" customWidth="1"/>
    <col min="6661" max="6661" width="14.42578125" style="2" customWidth="1"/>
    <col min="6662" max="6663" width="11.42578125" style="2"/>
    <col min="6664" max="6664" width="12.5703125" style="2" customWidth="1"/>
    <col min="6665" max="6907" width="11.42578125" style="2"/>
    <col min="6908" max="6908" width="23.42578125" style="2" customWidth="1"/>
    <col min="6909" max="6909" width="20.28515625" style="2" customWidth="1"/>
    <col min="6910" max="6910" width="12.7109375" style="2" bestFit="1" customWidth="1"/>
    <col min="6911" max="6911" width="4" style="2" bestFit="1" customWidth="1"/>
    <col min="6912" max="6912" width="10.140625" style="2" bestFit="1" customWidth="1"/>
    <col min="6913" max="6913" width="22.7109375" style="2" bestFit="1" customWidth="1"/>
    <col min="6914" max="6914" width="6.140625" style="2" customWidth="1"/>
    <col min="6915" max="6915" width="11.85546875" style="2" bestFit="1" customWidth="1"/>
    <col min="6916" max="6916" width="12.85546875" style="2" bestFit="1" customWidth="1"/>
    <col min="6917" max="6917" width="14.42578125" style="2" customWidth="1"/>
    <col min="6918" max="6919" width="11.42578125" style="2"/>
    <col min="6920" max="6920" width="12.5703125" style="2" customWidth="1"/>
    <col min="6921" max="7163" width="11.42578125" style="2"/>
    <col min="7164" max="7164" width="23.42578125" style="2" customWidth="1"/>
    <col min="7165" max="7165" width="20.28515625" style="2" customWidth="1"/>
    <col min="7166" max="7166" width="12.7109375" style="2" bestFit="1" customWidth="1"/>
    <col min="7167" max="7167" width="4" style="2" bestFit="1" customWidth="1"/>
    <col min="7168" max="7168" width="10.140625" style="2" bestFit="1" customWidth="1"/>
    <col min="7169" max="7169" width="22.7109375" style="2" bestFit="1" customWidth="1"/>
    <col min="7170" max="7170" width="6.140625" style="2" customWidth="1"/>
    <col min="7171" max="7171" width="11.85546875" style="2" bestFit="1" customWidth="1"/>
    <col min="7172" max="7172" width="12.85546875" style="2" bestFit="1" customWidth="1"/>
    <col min="7173" max="7173" width="14.42578125" style="2" customWidth="1"/>
    <col min="7174" max="7175" width="11.42578125" style="2"/>
    <col min="7176" max="7176" width="12.5703125" style="2" customWidth="1"/>
    <col min="7177" max="7419" width="11.42578125" style="2"/>
    <col min="7420" max="7420" width="23.42578125" style="2" customWidth="1"/>
    <col min="7421" max="7421" width="20.28515625" style="2" customWidth="1"/>
    <col min="7422" max="7422" width="12.7109375" style="2" bestFit="1" customWidth="1"/>
    <col min="7423" max="7423" width="4" style="2" bestFit="1" customWidth="1"/>
    <col min="7424" max="7424" width="10.140625" style="2" bestFit="1" customWidth="1"/>
    <col min="7425" max="7425" width="22.7109375" style="2" bestFit="1" customWidth="1"/>
    <col min="7426" max="7426" width="6.140625" style="2" customWidth="1"/>
    <col min="7427" max="7427" width="11.85546875" style="2" bestFit="1" customWidth="1"/>
    <col min="7428" max="7428" width="12.85546875" style="2" bestFit="1" customWidth="1"/>
    <col min="7429" max="7429" width="14.42578125" style="2" customWidth="1"/>
    <col min="7430" max="7431" width="11.42578125" style="2"/>
    <col min="7432" max="7432" width="12.5703125" style="2" customWidth="1"/>
    <col min="7433" max="7675" width="11.42578125" style="2"/>
    <col min="7676" max="7676" width="23.42578125" style="2" customWidth="1"/>
    <col min="7677" max="7677" width="20.28515625" style="2" customWidth="1"/>
    <col min="7678" max="7678" width="12.7109375" style="2" bestFit="1" customWidth="1"/>
    <col min="7679" max="7679" width="4" style="2" bestFit="1" customWidth="1"/>
    <col min="7680" max="7680" width="10.140625" style="2" bestFit="1" customWidth="1"/>
    <col min="7681" max="7681" width="22.7109375" style="2" bestFit="1" customWidth="1"/>
    <col min="7682" max="7682" width="6.140625" style="2" customWidth="1"/>
    <col min="7683" max="7683" width="11.85546875" style="2" bestFit="1" customWidth="1"/>
    <col min="7684" max="7684" width="12.85546875" style="2" bestFit="1" customWidth="1"/>
    <col min="7685" max="7685" width="14.42578125" style="2" customWidth="1"/>
    <col min="7686" max="7687" width="11.42578125" style="2"/>
    <col min="7688" max="7688" width="12.5703125" style="2" customWidth="1"/>
    <col min="7689" max="7931" width="11.42578125" style="2"/>
    <col min="7932" max="7932" width="23.42578125" style="2" customWidth="1"/>
    <col min="7933" max="7933" width="20.28515625" style="2" customWidth="1"/>
    <col min="7934" max="7934" width="12.7109375" style="2" bestFit="1" customWidth="1"/>
    <col min="7935" max="7935" width="4" style="2" bestFit="1" customWidth="1"/>
    <col min="7936" max="7936" width="10.140625" style="2" bestFit="1" customWidth="1"/>
    <col min="7937" max="7937" width="22.7109375" style="2" bestFit="1" customWidth="1"/>
    <col min="7938" max="7938" width="6.140625" style="2" customWidth="1"/>
    <col min="7939" max="7939" width="11.85546875" style="2" bestFit="1" customWidth="1"/>
    <col min="7940" max="7940" width="12.85546875" style="2" bestFit="1" customWidth="1"/>
    <col min="7941" max="7941" width="14.42578125" style="2" customWidth="1"/>
    <col min="7942" max="7943" width="11.42578125" style="2"/>
    <col min="7944" max="7944" width="12.5703125" style="2" customWidth="1"/>
    <col min="7945" max="8187" width="11.42578125" style="2"/>
    <col min="8188" max="8188" width="23.42578125" style="2" customWidth="1"/>
    <col min="8189" max="8189" width="20.28515625" style="2" customWidth="1"/>
    <col min="8190" max="8190" width="12.7109375" style="2" bestFit="1" customWidth="1"/>
    <col min="8191" max="8191" width="4" style="2" bestFit="1" customWidth="1"/>
    <col min="8192" max="8192" width="10.140625" style="2" bestFit="1" customWidth="1"/>
    <col min="8193" max="8193" width="22.7109375" style="2" bestFit="1" customWidth="1"/>
    <col min="8194" max="8194" width="6.140625" style="2" customWidth="1"/>
    <col min="8195" max="8195" width="11.85546875" style="2" bestFit="1" customWidth="1"/>
    <col min="8196" max="8196" width="12.85546875" style="2" bestFit="1" customWidth="1"/>
    <col min="8197" max="8197" width="14.42578125" style="2" customWidth="1"/>
    <col min="8198" max="8199" width="11.42578125" style="2"/>
    <col min="8200" max="8200" width="12.5703125" style="2" customWidth="1"/>
    <col min="8201" max="8443" width="11.42578125" style="2"/>
    <col min="8444" max="8444" width="23.42578125" style="2" customWidth="1"/>
    <col min="8445" max="8445" width="20.28515625" style="2" customWidth="1"/>
    <col min="8446" max="8446" width="12.7109375" style="2" bestFit="1" customWidth="1"/>
    <col min="8447" max="8447" width="4" style="2" bestFit="1" customWidth="1"/>
    <col min="8448" max="8448" width="10.140625" style="2" bestFit="1" customWidth="1"/>
    <col min="8449" max="8449" width="22.7109375" style="2" bestFit="1" customWidth="1"/>
    <col min="8450" max="8450" width="6.140625" style="2" customWidth="1"/>
    <col min="8451" max="8451" width="11.85546875" style="2" bestFit="1" customWidth="1"/>
    <col min="8452" max="8452" width="12.85546875" style="2" bestFit="1" customWidth="1"/>
    <col min="8453" max="8453" width="14.42578125" style="2" customWidth="1"/>
    <col min="8454" max="8455" width="11.42578125" style="2"/>
    <col min="8456" max="8456" width="12.5703125" style="2" customWidth="1"/>
    <col min="8457" max="8699" width="11.42578125" style="2"/>
    <col min="8700" max="8700" width="23.42578125" style="2" customWidth="1"/>
    <col min="8701" max="8701" width="20.28515625" style="2" customWidth="1"/>
    <col min="8702" max="8702" width="12.7109375" style="2" bestFit="1" customWidth="1"/>
    <col min="8703" max="8703" width="4" style="2" bestFit="1" customWidth="1"/>
    <col min="8704" max="8704" width="10.140625" style="2" bestFit="1" customWidth="1"/>
    <col min="8705" max="8705" width="22.7109375" style="2" bestFit="1" customWidth="1"/>
    <col min="8706" max="8706" width="6.140625" style="2" customWidth="1"/>
    <col min="8707" max="8707" width="11.85546875" style="2" bestFit="1" customWidth="1"/>
    <col min="8708" max="8708" width="12.85546875" style="2" bestFit="1" customWidth="1"/>
    <col min="8709" max="8709" width="14.42578125" style="2" customWidth="1"/>
    <col min="8710" max="8711" width="11.42578125" style="2"/>
    <col min="8712" max="8712" width="12.5703125" style="2" customWidth="1"/>
    <col min="8713" max="8955" width="11.42578125" style="2"/>
    <col min="8956" max="8956" width="23.42578125" style="2" customWidth="1"/>
    <col min="8957" max="8957" width="20.28515625" style="2" customWidth="1"/>
    <col min="8958" max="8958" width="12.7109375" style="2" bestFit="1" customWidth="1"/>
    <col min="8959" max="8959" width="4" style="2" bestFit="1" customWidth="1"/>
    <col min="8960" max="8960" width="10.140625" style="2" bestFit="1" customWidth="1"/>
    <col min="8961" max="8961" width="22.7109375" style="2" bestFit="1" customWidth="1"/>
    <col min="8962" max="8962" width="6.140625" style="2" customWidth="1"/>
    <col min="8963" max="8963" width="11.85546875" style="2" bestFit="1" customWidth="1"/>
    <col min="8964" max="8964" width="12.85546875" style="2" bestFit="1" customWidth="1"/>
    <col min="8965" max="8965" width="14.42578125" style="2" customWidth="1"/>
    <col min="8966" max="8967" width="11.42578125" style="2"/>
    <col min="8968" max="8968" width="12.5703125" style="2" customWidth="1"/>
    <col min="8969" max="9211" width="11.42578125" style="2"/>
    <col min="9212" max="9212" width="23.42578125" style="2" customWidth="1"/>
    <col min="9213" max="9213" width="20.28515625" style="2" customWidth="1"/>
    <col min="9214" max="9214" width="12.7109375" style="2" bestFit="1" customWidth="1"/>
    <col min="9215" max="9215" width="4" style="2" bestFit="1" customWidth="1"/>
    <col min="9216" max="9216" width="10.140625" style="2" bestFit="1" customWidth="1"/>
    <col min="9217" max="9217" width="22.7109375" style="2" bestFit="1" customWidth="1"/>
    <col min="9218" max="9218" width="6.140625" style="2" customWidth="1"/>
    <col min="9219" max="9219" width="11.85546875" style="2" bestFit="1" customWidth="1"/>
    <col min="9220" max="9220" width="12.85546875" style="2" bestFit="1" customWidth="1"/>
    <col min="9221" max="9221" width="14.42578125" style="2" customWidth="1"/>
    <col min="9222" max="9223" width="11.42578125" style="2"/>
    <col min="9224" max="9224" width="12.5703125" style="2" customWidth="1"/>
    <col min="9225" max="9467" width="11.42578125" style="2"/>
    <col min="9468" max="9468" width="23.42578125" style="2" customWidth="1"/>
    <col min="9469" max="9469" width="20.28515625" style="2" customWidth="1"/>
    <col min="9470" max="9470" width="12.7109375" style="2" bestFit="1" customWidth="1"/>
    <col min="9471" max="9471" width="4" style="2" bestFit="1" customWidth="1"/>
    <col min="9472" max="9472" width="10.140625" style="2" bestFit="1" customWidth="1"/>
    <col min="9473" max="9473" width="22.7109375" style="2" bestFit="1" customWidth="1"/>
    <col min="9474" max="9474" width="6.140625" style="2" customWidth="1"/>
    <col min="9475" max="9475" width="11.85546875" style="2" bestFit="1" customWidth="1"/>
    <col min="9476" max="9476" width="12.85546875" style="2" bestFit="1" customWidth="1"/>
    <col min="9477" max="9477" width="14.42578125" style="2" customWidth="1"/>
    <col min="9478" max="9479" width="11.42578125" style="2"/>
    <col min="9480" max="9480" width="12.5703125" style="2" customWidth="1"/>
    <col min="9481" max="9723" width="11.42578125" style="2"/>
    <col min="9724" max="9724" width="23.42578125" style="2" customWidth="1"/>
    <col min="9725" max="9725" width="20.28515625" style="2" customWidth="1"/>
    <col min="9726" max="9726" width="12.7109375" style="2" bestFit="1" customWidth="1"/>
    <col min="9727" max="9727" width="4" style="2" bestFit="1" customWidth="1"/>
    <col min="9728" max="9728" width="10.140625" style="2" bestFit="1" customWidth="1"/>
    <col min="9729" max="9729" width="22.7109375" style="2" bestFit="1" customWidth="1"/>
    <col min="9730" max="9730" width="6.140625" style="2" customWidth="1"/>
    <col min="9731" max="9731" width="11.85546875" style="2" bestFit="1" customWidth="1"/>
    <col min="9732" max="9732" width="12.85546875" style="2" bestFit="1" customWidth="1"/>
    <col min="9733" max="9733" width="14.42578125" style="2" customWidth="1"/>
    <col min="9734" max="9735" width="11.42578125" style="2"/>
    <col min="9736" max="9736" width="12.5703125" style="2" customWidth="1"/>
    <col min="9737" max="9979" width="11.42578125" style="2"/>
    <col min="9980" max="9980" width="23.42578125" style="2" customWidth="1"/>
    <col min="9981" max="9981" width="20.28515625" style="2" customWidth="1"/>
    <col min="9982" max="9982" width="12.7109375" style="2" bestFit="1" customWidth="1"/>
    <col min="9983" max="9983" width="4" style="2" bestFit="1" customWidth="1"/>
    <col min="9984" max="9984" width="10.140625" style="2" bestFit="1" customWidth="1"/>
    <col min="9985" max="9985" width="22.7109375" style="2" bestFit="1" customWidth="1"/>
    <col min="9986" max="9986" width="6.140625" style="2" customWidth="1"/>
    <col min="9987" max="9987" width="11.85546875" style="2" bestFit="1" customWidth="1"/>
    <col min="9988" max="9988" width="12.85546875" style="2" bestFit="1" customWidth="1"/>
    <col min="9989" max="9989" width="14.42578125" style="2" customWidth="1"/>
    <col min="9990" max="9991" width="11.42578125" style="2"/>
    <col min="9992" max="9992" width="12.5703125" style="2" customWidth="1"/>
    <col min="9993" max="10235" width="11.42578125" style="2"/>
    <col min="10236" max="10236" width="23.42578125" style="2" customWidth="1"/>
    <col min="10237" max="10237" width="20.28515625" style="2" customWidth="1"/>
    <col min="10238" max="10238" width="12.7109375" style="2" bestFit="1" customWidth="1"/>
    <col min="10239" max="10239" width="4" style="2" bestFit="1" customWidth="1"/>
    <col min="10240" max="10240" width="10.140625" style="2" bestFit="1" customWidth="1"/>
    <col min="10241" max="10241" width="22.7109375" style="2" bestFit="1" customWidth="1"/>
    <col min="10242" max="10242" width="6.140625" style="2" customWidth="1"/>
    <col min="10243" max="10243" width="11.85546875" style="2" bestFit="1" customWidth="1"/>
    <col min="10244" max="10244" width="12.85546875" style="2" bestFit="1" customWidth="1"/>
    <col min="10245" max="10245" width="14.42578125" style="2" customWidth="1"/>
    <col min="10246" max="10247" width="11.42578125" style="2"/>
    <col min="10248" max="10248" width="12.5703125" style="2" customWidth="1"/>
    <col min="10249" max="10491" width="11.42578125" style="2"/>
    <col min="10492" max="10492" width="23.42578125" style="2" customWidth="1"/>
    <col min="10493" max="10493" width="20.28515625" style="2" customWidth="1"/>
    <col min="10494" max="10494" width="12.7109375" style="2" bestFit="1" customWidth="1"/>
    <col min="10495" max="10495" width="4" style="2" bestFit="1" customWidth="1"/>
    <col min="10496" max="10496" width="10.140625" style="2" bestFit="1" customWidth="1"/>
    <col min="10497" max="10497" width="22.7109375" style="2" bestFit="1" customWidth="1"/>
    <col min="10498" max="10498" width="6.140625" style="2" customWidth="1"/>
    <col min="10499" max="10499" width="11.85546875" style="2" bestFit="1" customWidth="1"/>
    <col min="10500" max="10500" width="12.85546875" style="2" bestFit="1" customWidth="1"/>
    <col min="10501" max="10501" width="14.42578125" style="2" customWidth="1"/>
    <col min="10502" max="10503" width="11.42578125" style="2"/>
    <col min="10504" max="10504" width="12.5703125" style="2" customWidth="1"/>
    <col min="10505" max="10747" width="11.42578125" style="2"/>
    <col min="10748" max="10748" width="23.42578125" style="2" customWidth="1"/>
    <col min="10749" max="10749" width="20.28515625" style="2" customWidth="1"/>
    <col min="10750" max="10750" width="12.7109375" style="2" bestFit="1" customWidth="1"/>
    <col min="10751" max="10751" width="4" style="2" bestFit="1" customWidth="1"/>
    <col min="10752" max="10752" width="10.140625" style="2" bestFit="1" customWidth="1"/>
    <col min="10753" max="10753" width="22.7109375" style="2" bestFit="1" customWidth="1"/>
    <col min="10754" max="10754" width="6.140625" style="2" customWidth="1"/>
    <col min="10755" max="10755" width="11.85546875" style="2" bestFit="1" customWidth="1"/>
    <col min="10756" max="10756" width="12.85546875" style="2" bestFit="1" customWidth="1"/>
    <col min="10757" max="10757" width="14.42578125" style="2" customWidth="1"/>
    <col min="10758" max="10759" width="11.42578125" style="2"/>
    <col min="10760" max="10760" width="12.5703125" style="2" customWidth="1"/>
    <col min="10761" max="11003" width="11.42578125" style="2"/>
    <col min="11004" max="11004" width="23.42578125" style="2" customWidth="1"/>
    <col min="11005" max="11005" width="20.28515625" style="2" customWidth="1"/>
    <col min="11006" max="11006" width="12.7109375" style="2" bestFit="1" customWidth="1"/>
    <col min="11007" max="11007" width="4" style="2" bestFit="1" customWidth="1"/>
    <col min="11008" max="11008" width="10.140625" style="2" bestFit="1" customWidth="1"/>
    <col min="11009" max="11009" width="22.7109375" style="2" bestFit="1" customWidth="1"/>
    <col min="11010" max="11010" width="6.140625" style="2" customWidth="1"/>
    <col min="11011" max="11011" width="11.85546875" style="2" bestFit="1" customWidth="1"/>
    <col min="11012" max="11012" width="12.85546875" style="2" bestFit="1" customWidth="1"/>
    <col min="11013" max="11013" width="14.42578125" style="2" customWidth="1"/>
    <col min="11014" max="11015" width="11.42578125" style="2"/>
    <col min="11016" max="11016" width="12.5703125" style="2" customWidth="1"/>
    <col min="11017" max="11259" width="11.42578125" style="2"/>
    <col min="11260" max="11260" width="23.42578125" style="2" customWidth="1"/>
    <col min="11261" max="11261" width="20.28515625" style="2" customWidth="1"/>
    <col min="11262" max="11262" width="12.7109375" style="2" bestFit="1" customWidth="1"/>
    <col min="11263" max="11263" width="4" style="2" bestFit="1" customWidth="1"/>
    <col min="11264" max="11264" width="10.140625" style="2" bestFit="1" customWidth="1"/>
    <col min="11265" max="11265" width="22.7109375" style="2" bestFit="1" customWidth="1"/>
    <col min="11266" max="11266" width="6.140625" style="2" customWidth="1"/>
    <col min="11267" max="11267" width="11.85546875" style="2" bestFit="1" customWidth="1"/>
    <col min="11268" max="11268" width="12.85546875" style="2" bestFit="1" customWidth="1"/>
    <col min="11269" max="11269" width="14.42578125" style="2" customWidth="1"/>
    <col min="11270" max="11271" width="11.42578125" style="2"/>
    <col min="11272" max="11272" width="12.5703125" style="2" customWidth="1"/>
    <col min="11273" max="11515" width="11.42578125" style="2"/>
    <col min="11516" max="11516" width="23.42578125" style="2" customWidth="1"/>
    <col min="11517" max="11517" width="20.28515625" style="2" customWidth="1"/>
    <col min="11518" max="11518" width="12.7109375" style="2" bestFit="1" customWidth="1"/>
    <col min="11519" max="11519" width="4" style="2" bestFit="1" customWidth="1"/>
    <col min="11520" max="11520" width="10.140625" style="2" bestFit="1" customWidth="1"/>
    <col min="11521" max="11521" width="22.7109375" style="2" bestFit="1" customWidth="1"/>
    <col min="11522" max="11522" width="6.140625" style="2" customWidth="1"/>
    <col min="11523" max="11523" width="11.85546875" style="2" bestFit="1" customWidth="1"/>
    <col min="11524" max="11524" width="12.85546875" style="2" bestFit="1" customWidth="1"/>
    <col min="11525" max="11525" width="14.42578125" style="2" customWidth="1"/>
    <col min="11526" max="11527" width="11.42578125" style="2"/>
    <col min="11528" max="11528" width="12.5703125" style="2" customWidth="1"/>
    <col min="11529" max="11771" width="11.42578125" style="2"/>
    <col min="11772" max="11772" width="23.42578125" style="2" customWidth="1"/>
    <col min="11773" max="11773" width="20.28515625" style="2" customWidth="1"/>
    <col min="11774" max="11774" width="12.7109375" style="2" bestFit="1" customWidth="1"/>
    <col min="11775" max="11775" width="4" style="2" bestFit="1" customWidth="1"/>
    <col min="11776" max="11776" width="10.140625" style="2" bestFit="1" customWidth="1"/>
    <col min="11777" max="11777" width="22.7109375" style="2" bestFit="1" customWidth="1"/>
    <col min="11778" max="11778" width="6.140625" style="2" customWidth="1"/>
    <col min="11779" max="11779" width="11.85546875" style="2" bestFit="1" customWidth="1"/>
    <col min="11780" max="11780" width="12.85546875" style="2" bestFit="1" customWidth="1"/>
    <col min="11781" max="11781" width="14.42578125" style="2" customWidth="1"/>
    <col min="11782" max="11783" width="11.42578125" style="2"/>
    <col min="11784" max="11784" width="12.5703125" style="2" customWidth="1"/>
    <col min="11785" max="12027" width="11.42578125" style="2"/>
    <col min="12028" max="12028" width="23.42578125" style="2" customWidth="1"/>
    <col min="12029" max="12029" width="20.28515625" style="2" customWidth="1"/>
    <col min="12030" max="12030" width="12.7109375" style="2" bestFit="1" customWidth="1"/>
    <col min="12031" max="12031" width="4" style="2" bestFit="1" customWidth="1"/>
    <col min="12032" max="12032" width="10.140625" style="2" bestFit="1" customWidth="1"/>
    <col min="12033" max="12033" width="22.7109375" style="2" bestFit="1" customWidth="1"/>
    <col min="12034" max="12034" width="6.140625" style="2" customWidth="1"/>
    <col min="12035" max="12035" width="11.85546875" style="2" bestFit="1" customWidth="1"/>
    <col min="12036" max="12036" width="12.85546875" style="2" bestFit="1" customWidth="1"/>
    <col min="12037" max="12037" width="14.42578125" style="2" customWidth="1"/>
    <col min="12038" max="12039" width="11.42578125" style="2"/>
    <col min="12040" max="12040" width="12.5703125" style="2" customWidth="1"/>
    <col min="12041" max="12283" width="11.42578125" style="2"/>
    <col min="12284" max="12284" width="23.42578125" style="2" customWidth="1"/>
    <col min="12285" max="12285" width="20.28515625" style="2" customWidth="1"/>
    <col min="12286" max="12286" width="12.7109375" style="2" bestFit="1" customWidth="1"/>
    <col min="12287" max="12287" width="4" style="2" bestFit="1" customWidth="1"/>
    <col min="12288" max="12288" width="10.140625" style="2" bestFit="1" customWidth="1"/>
    <col min="12289" max="12289" width="22.7109375" style="2" bestFit="1" customWidth="1"/>
    <col min="12290" max="12290" width="6.140625" style="2" customWidth="1"/>
    <col min="12291" max="12291" width="11.85546875" style="2" bestFit="1" customWidth="1"/>
    <col min="12292" max="12292" width="12.85546875" style="2" bestFit="1" customWidth="1"/>
    <col min="12293" max="12293" width="14.42578125" style="2" customWidth="1"/>
    <col min="12294" max="12295" width="11.42578125" style="2"/>
    <col min="12296" max="12296" width="12.5703125" style="2" customWidth="1"/>
    <col min="12297" max="12539" width="11.42578125" style="2"/>
    <col min="12540" max="12540" width="23.42578125" style="2" customWidth="1"/>
    <col min="12541" max="12541" width="20.28515625" style="2" customWidth="1"/>
    <col min="12542" max="12542" width="12.7109375" style="2" bestFit="1" customWidth="1"/>
    <col min="12543" max="12543" width="4" style="2" bestFit="1" customWidth="1"/>
    <col min="12544" max="12544" width="10.140625" style="2" bestFit="1" customWidth="1"/>
    <col min="12545" max="12545" width="22.7109375" style="2" bestFit="1" customWidth="1"/>
    <col min="12546" max="12546" width="6.140625" style="2" customWidth="1"/>
    <col min="12547" max="12547" width="11.85546875" style="2" bestFit="1" customWidth="1"/>
    <col min="12548" max="12548" width="12.85546875" style="2" bestFit="1" customWidth="1"/>
    <col min="12549" max="12549" width="14.42578125" style="2" customWidth="1"/>
    <col min="12550" max="12551" width="11.42578125" style="2"/>
    <col min="12552" max="12552" width="12.5703125" style="2" customWidth="1"/>
    <col min="12553" max="12795" width="11.42578125" style="2"/>
    <col min="12796" max="12796" width="23.42578125" style="2" customWidth="1"/>
    <col min="12797" max="12797" width="20.28515625" style="2" customWidth="1"/>
    <col min="12798" max="12798" width="12.7109375" style="2" bestFit="1" customWidth="1"/>
    <col min="12799" max="12799" width="4" style="2" bestFit="1" customWidth="1"/>
    <col min="12800" max="12800" width="10.140625" style="2" bestFit="1" customWidth="1"/>
    <col min="12801" max="12801" width="22.7109375" style="2" bestFit="1" customWidth="1"/>
    <col min="12802" max="12802" width="6.140625" style="2" customWidth="1"/>
    <col min="12803" max="12803" width="11.85546875" style="2" bestFit="1" customWidth="1"/>
    <col min="12804" max="12804" width="12.85546875" style="2" bestFit="1" customWidth="1"/>
    <col min="12805" max="12805" width="14.42578125" style="2" customWidth="1"/>
    <col min="12806" max="12807" width="11.42578125" style="2"/>
    <col min="12808" max="12808" width="12.5703125" style="2" customWidth="1"/>
    <col min="12809" max="13051" width="11.42578125" style="2"/>
    <col min="13052" max="13052" width="23.42578125" style="2" customWidth="1"/>
    <col min="13053" max="13053" width="20.28515625" style="2" customWidth="1"/>
    <col min="13054" max="13054" width="12.7109375" style="2" bestFit="1" customWidth="1"/>
    <col min="13055" max="13055" width="4" style="2" bestFit="1" customWidth="1"/>
    <col min="13056" max="13056" width="10.140625" style="2" bestFit="1" customWidth="1"/>
    <col min="13057" max="13057" width="22.7109375" style="2" bestFit="1" customWidth="1"/>
    <col min="13058" max="13058" width="6.140625" style="2" customWidth="1"/>
    <col min="13059" max="13059" width="11.85546875" style="2" bestFit="1" customWidth="1"/>
    <col min="13060" max="13060" width="12.85546875" style="2" bestFit="1" customWidth="1"/>
    <col min="13061" max="13061" width="14.42578125" style="2" customWidth="1"/>
    <col min="13062" max="13063" width="11.42578125" style="2"/>
    <col min="13064" max="13064" width="12.5703125" style="2" customWidth="1"/>
    <col min="13065" max="13307" width="11.42578125" style="2"/>
    <col min="13308" max="13308" width="23.42578125" style="2" customWidth="1"/>
    <col min="13309" max="13309" width="20.28515625" style="2" customWidth="1"/>
    <col min="13310" max="13310" width="12.7109375" style="2" bestFit="1" customWidth="1"/>
    <col min="13311" max="13311" width="4" style="2" bestFit="1" customWidth="1"/>
    <col min="13312" max="13312" width="10.140625" style="2" bestFit="1" customWidth="1"/>
    <col min="13313" max="13313" width="22.7109375" style="2" bestFit="1" customWidth="1"/>
    <col min="13314" max="13314" width="6.140625" style="2" customWidth="1"/>
    <col min="13315" max="13315" width="11.85546875" style="2" bestFit="1" customWidth="1"/>
    <col min="13316" max="13316" width="12.85546875" style="2" bestFit="1" customWidth="1"/>
    <col min="13317" max="13317" width="14.42578125" style="2" customWidth="1"/>
    <col min="13318" max="13319" width="11.42578125" style="2"/>
    <col min="13320" max="13320" width="12.5703125" style="2" customWidth="1"/>
    <col min="13321" max="13563" width="11.42578125" style="2"/>
    <col min="13564" max="13564" width="23.42578125" style="2" customWidth="1"/>
    <col min="13565" max="13565" width="20.28515625" style="2" customWidth="1"/>
    <col min="13566" max="13566" width="12.7109375" style="2" bestFit="1" customWidth="1"/>
    <col min="13567" max="13567" width="4" style="2" bestFit="1" customWidth="1"/>
    <col min="13568" max="13568" width="10.140625" style="2" bestFit="1" customWidth="1"/>
    <col min="13569" max="13569" width="22.7109375" style="2" bestFit="1" customWidth="1"/>
    <col min="13570" max="13570" width="6.140625" style="2" customWidth="1"/>
    <col min="13571" max="13571" width="11.85546875" style="2" bestFit="1" customWidth="1"/>
    <col min="13572" max="13572" width="12.85546875" style="2" bestFit="1" customWidth="1"/>
    <col min="13573" max="13573" width="14.42578125" style="2" customWidth="1"/>
    <col min="13574" max="13575" width="11.42578125" style="2"/>
    <col min="13576" max="13576" width="12.5703125" style="2" customWidth="1"/>
    <col min="13577" max="13819" width="11.42578125" style="2"/>
    <col min="13820" max="13820" width="23.42578125" style="2" customWidth="1"/>
    <col min="13821" max="13821" width="20.28515625" style="2" customWidth="1"/>
    <col min="13822" max="13822" width="12.7109375" style="2" bestFit="1" customWidth="1"/>
    <col min="13823" max="13823" width="4" style="2" bestFit="1" customWidth="1"/>
    <col min="13824" max="13824" width="10.140625" style="2" bestFit="1" customWidth="1"/>
    <col min="13825" max="13825" width="22.7109375" style="2" bestFit="1" customWidth="1"/>
    <col min="13826" max="13826" width="6.140625" style="2" customWidth="1"/>
    <col min="13827" max="13827" width="11.85546875" style="2" bestFit="1" customWidth="1"/>
    <col min="13828" max="13828" width="12.85546875" style="2" bestFit="1" customWidth="1"/>
    <col min="13829" max="13829" width="14.42578125" style="2" customWidth="1"/>
    <col min="13830" max="13831" width="11.42578125" style="2"/>
    <col min="13832" max="13832" width="12.5703125" style="2" customWidth="1"/>
    <col min="13833" max="14075" width="11.42578125" style="2"/>
    <col min="14076" max="14076" width="23.42578125" style="2" customWidth="1"/>
    <col min="14077" max="14077" width="20.28515625" style="2" customWidth="1"/>
    <col min="14078" max="14078" width="12.7109375" style="2" bestFit="1" customWidth="1"/>
    <col min="14079" max="14079" width="4" style="2" bestFit="1" customWidth="1"/>
    <col min="14080" max="14080" width="10.140625" style="2" bestFit="1" customWidth="1"/>
    <col min="14081" max="14081" width="22.7109375" style="2" bestFit="1" customWidth="1"/>
    <col min="14082" max="14082" width="6.140625" style="2" customWidth="1"/>
    <col min="14083" max="14083" width="11.85546875" style="2" bestFit="1" customWidth="1"/>
    <col min="14084" max="14084" width="12.85546875" style="2" bestFit="1" customWidth="1"/>
    <col min="14085" max="14085" width="14.42578125" style="2" customWidth="1"/>
    <col min="14086" max="14087" width="11.42578125" style="2"/>
    <col min="14088" max="14088" width="12.5703125" style="2" customWidth="1"/>
    <col min="14089" max="14331" width="11.42578125" style="2"/>
    <col min="14332" max="14332" width="23.42578125" style="2" customWidth="1"/>
    <col min="14333" max="14333" width="20.28515625" style="2" customWidth="1"/>
    <col min="14334" max="14334" width="12.7109375" style="2" bestFit="1" customWidth="1"/>
    <col min="14335" max="14335" width="4" style="2" bestFit="1" customWidth="1"/>
    <col min="14336" max="14336" width="10.140625" style="2" bestFit="1" customWidth="1"/>
    <col min="14337" max="14337" width="22.7109375" style="2" bestFit="1" customWidth="1"/>
    <col min="14338" max="14338" width="6.140625" style="2" customWidth="1"/>
    <col min="14339" max="14339" width="11.85546875" style="2" bestFit="1" customWidth="1"/>
    <col min="14340" max="14340" width="12.85546875" style="2" bestFit="1" customWidth="1"/>
    <col min="14341" max="14341" width="14.42578125" style="2" customWidth="1"/>
    <col min="14342" max="14343" width="11.42578125" style="2"/>
    <col min="14344" max="14344" width="12.5703125" style="2" customWidth="1"/>
    <col min="14345" max="14587" width="11.42578125" style="2"/>
    <col min="14588" max="14588" width="23.42578125" style="2" customWidth="1"/>
    <col min="14589" max="14589" width="20.28515625" style="2" customWidth="1"/>
    <col min="14590" max="14590" width="12.7109375" style="2" bestFit="1" customWidth="1"/>
    <col min="14591" max="14591" width="4" style="2" bestFit="1" customWidth="1"/>
    <col min="14592" max="14592" width="10.140625" style="2" bestFit="1" customWidth="1"/>
    <col min="14593" max="14593" width="22.7109375" style="2" bestFit="1" customWidth="1"/>
    <col min="14594" max="14594" width="6.140625" style="2" customWidth="1"/>
    <col min="14595" max="14595" width="11.85546875" style="2" bestFit="1" customWidth="1"/>
    <col min="14596" max="14596" width="12.85546875" style="2" bestFit="1" customWidth="1"/>
    <col min="14597" max="14597" width="14.42578125" style="2" customWidth="1"/>
    <col min="14598" max="14599" width="11.42578125" style="2"/>
    <col min="14600" max="14600" width="12.5703125" style="2" customWidth="1"/>
    <col min="14601" max="14843" width="11.42578125" style="2"/>
    <col min="14844" max="14844" width="23.42578125" style="2" customWidth="1"/>
    <col min="14845" max="14845" width="20.28515625" style="2" customWidth="1"/>
    <col min="14846" max="14846" width="12.7109375" style="2" bestFit="1" customWidth="1"/>
    <col min="14847" max="14847" width="4" style="2" bestFit="1" customWidth="1"/>
    <col min="14848" max="14848" width="10.140625" style="2" bestFit="1" customWidth="1"/>
    <col min="14849" max="14849" width="22.7109375" style="2" bestFit="1" customWidth="1"/>
    <col min="14850" max="14850" width="6.140625" style="2" customWidth="1"/>
    <col min="14851" max="14851" width="11.85546875" style="2" bestFit="1" customWidth="1"/>
    <col min="14852" max="14852" width="12.85546875" style="2" bestFit="1" customWidth="1"/>
    <col min="14853" max="14853" width="14.42578125" style="2" customWidth="1"/>
    <col min="14854" max="14855" width="11.42578125" style="2"/>
    <col min="14856" max="14856" width="12.5703125" style="2" customWidth="1"/>
    <col min="14857" max="15099" width="11.42578125" style="2"/>
    <col min="15100" max="15100" width="23.42578125" style="2" customWidth="1"/>
    <col min="15101" max="15101" width="20.28515625" style="2" customWidth="1"/>
    <col min="15102" max="15102" width="12.7109375" style="2" bestFit="1" customWidth="1"/>
    <col min="15103" max="15103" width="4" style="2" bestFit="1" customWidth="1"/>
    <col min="15104" max="15104" width="10.140625" style="2" bestFit="1" customWidth="1"/>
    <col min="15105" max="15105" width="22.7109375" style="2" bestFit="1" customWidth="1"/>
    <col min="15106" max="15106" width="6.140625" style="2" customWidth="1"/>
    <col min="15107" max="15107" width="11.85546875" style="2" bestFit="1" customWidth="1"/>
    <col min="15108" max="15108" width="12.85546875" style="2" bestFit="1" customWidth="1"/>
    <col min="15109" max="15109" width="14.42578125" style="2" customWidth="1"/>
    <col min="15110" max="15111" width="11.42578125" style="2"/>
    <col min="15112" max="15112" width="12.5703125" style="2" customWidth="1"/>
    <col min="15113" max="15355" width="11.42578125" style="2"/>
    <col min="15356" max="15356" width="23.42578125" style="2" customWidth="1"/>
    <col min="15357" max="15357" width="20.28515625" style="2" customWidth="1"/>
    <col min="15358" max="15358" width="12.7109375" style="2" bestFit="1" customWidth="1"/>
    <col min="15359" max="15359" width="4" style="2" bestFit="1" customWidth="1"/>
    <col min="15360" max="15360" width="10.140625" style="2" bestFit="1" customWidth="1"/>
    <col min="15361" max="15361" width="22.7109375" style="2" bestFit="1" customWidth="1"/>
    <col min="15362" max="15362" width="6.140625" style="2" customWidth="1"/>
    <col min="15363" max="15363" width="11.85546875" style="2" bestFit="1" customWidth="1"/>
    <col min="15364" max="15364" width="12.85546875" style="2" bestFit="1" customWidth="1"/>
    <col min="15365" max="15365" width="14.42578125" style="2" customWidth="1"/>
    <col min="15366" max="15367" width="11.42578125" style="2"/>
    <col min="15368" max="15368" width="12.5703125" style="2" customWidth="1"/>
    <col min="15369" max="15611" width="11.42578125" style="2"/>
    <col min="15612" max="15612" width="23.42578125" style="2" customWidth="1"/>
    <col min="15613" max="15613" width="20.28515625" style="2" customWidth="1"/>
    <col min="15614" max="15614" width="12.7109375" style="2" bestFit="1" customWidth="1"/>
    <col min="15615" max="15615" width="4" style="2" bestFit="1" customWidth="1"/>
    <col min="15616" max="15616" width="10.140625" style="2" bestFit="1" customWidth="1"/>
    <col min="15617" max="15617" width="22.7109375" style="2" bestFit="1" customWidth="1"/>
    <col min="15618" max="15618" width="6.140625" style="2" customWidth="1"/>
    <col min="15619" max="15619" width="11.85546875" style="2" bestFit="1" customWidth="1"/>
    <col min="15620" max="15620" width="12.85546875" style="2" bestFit="1" customWidth="1"/>
    <col min="15621" max="15621" width="14.42578125" style="2" customWidth="1"/>
    <col min="15622" max="15623" width="11.42578125" style="2"/>
    <col min="15624" max="15624" width="12.5703125" style="2" customWidth="1"/>
    <col min="15625" max="15867" width="11.42578125" style="2"/>
    <col min="15868" max="15868" width="23.42578125" style="2" customWidth="1"/>
    <col min="15869" max="15869" width="20.28515625" style="2" customWidth="1"/>
    <col min="15870" max="15870" width="12.7109375" style="2" bestFit="1" customWidth="1"/>
    <col min="15871" max="15871" width="4" style="2" bestFit="1" customWidth="1"/>
    <col min="15872" max="15872" width="10.140625" style="2" bestFit="1" customWidth="1"/>
    <col min="15873" max="15873" width="22.7109375" style="2" bestFit="1" customWidth="1"/>
    <col min="15874" max="15874" width="6.140625" style="2" customWidth="1"/>
    <col min="15875" max="15875" width="11.85546875" style="2" bestFit="1" customWidth="1"/>
    <col min="15876" max="15876" width="12.85546875" style="2" bestFit="1" customWidth="1"/>
    <col min="15877" max="15877" width="14.42578125" style="2" customWidth="1"/>
    <col min="15878" max="15879" width="11.42578125" style="2"/>
    <col min="15880" max="15880" width="12.5703125" style="2" customWidth="1"/>
    <col min="15881" max="16123" width="11.42578125" style="2"/>
    <col min="16124" max="16124" width="23.42578125" style="2" customWidth="1"/>
    <col min="16125" max="16125" width="20.28515625" style="2" customWidth="1"/>
    <col min="16126" max="16126" width="12.7109375" style="2" bestFit="1" customWidth="1"/>
    <col min="16127" max="16127" width="4" style="2" bestFit="1" customWidth="1"/>
    <col min="16128" max="16128" width="10.140625" style="2" bestFit="1" customWidth="1"/>
    <col min="16129" max="16129" width="22.7109375" style="2" bestFit="1" customWidth="1"/>
    <col min="16130" max="16130" width="6.140625" style="2" customWidth="1"/>
    <col min="16131" max="16131" width="11.85546875" style="2" bestFit="1" customWidth="1"/>
    <col min="16132" max="16132" width="12.85546875" style="2" bestFit="1" customWidth="1"/>
    <col min="16133" max="16133" width="14.42578125" style="2" customWidth="1"/>
    <col min="16134" max="16135" width="11.42578125" style="2"/>
    <col min="16136" max="16136" width="12.5703125" style="2" customWidth="1"/>
    <col min="16137" max="16384" width="11.42578125" style="2"/>
  </cols>
  <sheetData>
    <row r="1" spans="1:18" s="1" customFormat="1" ht="45" x14ac:dyDescent="0.25">
      <c r="A1" s="7" t="s">
        <v>11</v>
      </c>
      <c r="B1" s="8" t="s">
        <v>12</v>
      </c>
      <c r="C1" s="8" t="s">
        <v>13</v>
      </c>
      <c r="D1" s="8" t="s">
        <v>14</v>
      </c>
      <c r="E1" s="13" t="s">
        <v>15</v>
      </c>
      <c r="F1" s="8" t="s">
        <v>16</v>
      </c>
      <c r="G1" s="8" t="s">
        <v>17</v>
      </c>
      <c r="H1" s="9" t="s">
        <v>18</v>
      </c>
      <c r="I1" s="9" t="s">
        <v>19</v>
      </c>
      <c r="J1" s="17" t="s">
        <v>20</v>
      </c>
      <c r="K1" s="18" t="s">
        <v>21</v>
      </c>
      <c r="L1" s="18" t="s">
        <v>22</v>
      </c>
      <c r="M1" s="18" t="s">
        <v>23</v>
      </c>
      <c r="N1" s="18" t="s">
        <v>24</v>
      </c>
      <c r="O1" s="18" t="s">
        <v>25</v>
      </c>
      <c r="P1" s="19" t="s">
        <v>918</v>
      </c>
      <c r="Q1" s="19" t="s">
        <v>919</v>
      </c>
      <c r="R1" s="19" t="s">
        <v>26</v>
      </c>
    </row>
    <row r="2" spans="1:18" ht="15" x14ac:dyDescent="0.25">
      <c r="A2" s="3" t="s">
        <v>476</v>
      </c>
      <c r="B2" s="4" t="s">
        <v>27</v>
      </c>
      <c r="C2" s="4" t="s">
        <v>28</v>
      </c>
      <c r="D2" s="4">
        <v>1</v>
      </c>
      <c r="E2" s="14">
        <v>44204</v>
      </c>
      <c r="F2" s="4" t="s">
        <v>29</v>
      </c>
      <c r="G2" s="4" t="s">
        <v>30</v>
      </c>
      <c r="H2" s="10">
        <v>20590</v>
      </c>
      <c r="I2" s="10">
        <f t="shared" ref="I2:I65" si="0">D2*H2</f>
        <v>20590</v>
      </c>
      <c r="J2" s="20"/>
      <c r="K2" s="21"/>
      <c r="L2" s="21"/>
      <c r="M2" s="21"/>
      <c r="N2" s="21"/>
      <c r="O2" s="21"/>
      <c r="P2" s="22"/>
      <c r="Q2" s="22"/>
      <c r="R2" s="27"/>
    </row>
    <row r="3" spans="1:18" ht="15" x14ac:dyDescent="0.25">
      <c r="A3" s="5" t="s">
        <v>477</v>
      </c>
      <c r="B3" s="6" t="s">
        <v>1</v>
      </c>
      <c r="C3" s="6" t="s">
        <v>31</v>
      </c>
      <c r="D3" s="6">
        <v>2</v>
      </c>
      <c r="E3" s="15">
        <v>44199</v>
      </c>
      <c r="F3" s="6" t="s">
        <v>32</v>
      </c>
      <c r="G3" s="6" t="s">
        <v>30</v>
      </c>
      <c r="H3" s="11">
        <v>17910</v>
      </c>
      <c r="I3" s="11">
        <f t="shared" si="0"/>
        <v>35820</v>
      </c>
      <c r="J3" s="23"/>
      <c r="K3" s="24"/>
      <c r="L3" s="24"/>
      <c r="M3" s="24"/>
      <c r="N3" s="24"/>
      <c r="O3" s="24"/>
      <c r="P3" s="25"/>
      <c r="Q3" s="25"/>
      <c r="R3" s="28"/>
    </row>
    <row r="4" spans="1:18" ht="15" x14ac:dyDescent="0.25">
      <c r="A4" s="3" t="s">
        <v>478</v>
      </c>
      <c r="B4" s="4" t="s">
        <v>33</v>
      </c>
      <c r="C4" s="4" t="s">
        <v>34</v>
      </c>
      <c r="D4" s="4">
        <v>1</v>
      </c>
      <c r="E4" s="14">
        <v>44197</v>
      </c>
      <c r="F4" s="4" t="s">
        <v>35</v>
      </c>
      <c r="G4" s="4" t="s">
        <v>30</v>
      </c>
      <c r="H4" s="10">
        <v>24610</v>
      </c>
      <c r="I4" s="10">
        <f t="shared" si="0"/>
        <v>24610</v>
      </c>
      <c r="J4" s="20"/>
      <c r="K4" s="21"/>
      <c r="L4" s="21"/>
      <c r="M4" s="21"/>
      <c r="N4" s="21"/>
      <c r="O4" s="21"/>
      <c r="P4" s="22"/>
      <c r="Q4" s="22"/>
      <c r="R4" s="27"/>
    </row>
    <row r="5" spans="1:18" ht="15" x14ac:dyDescent="0.25">
      <c r="A5" s="5" t="s">
        <v>479</v>
      </c>
      <c r="B5" s="6" t="s">
        <v>36</v>
      </c>
      <c r="C5" s="6" t="s">
        <v>37</v>
      </c>
      <c r="D5" s="6">
        <v>1</v>
      </c>
      <c r="E5" s="15">
        <v>44226</v>
      </c>
      <c r="F5" s="6" t="s">
        <v>35</v>
      </c>
      <c r="G5" s="6" t="s">
        <v>30</v>
      </c>
      <c r="H5" s="11">
        <v>24610</v>
      </c>
      <c r="I5" s="11">
        <f t="shared" si="0"/>
        <v>24610</v>
      </c>
      <c r="J5" s="23"/>
      <c r="K5" s="24"/>
      <c r="L5" s="24"/>
      <c r="M5" s="24"/>
      <c r="N5" s="24"/>
      <c r="O5" s="24"/>
      <c r="P5" s="25"/>
      <c r="Q5" s="25"/>
      <c r="R5" s="28"/>
    </row>
    <row r="6" spans="1:18" ht="15" x14ac:dyDescent="0.25">
      <c r="A6" s="3" t="s">
        <v>480</v>
      </c>
      <c r="B6" s="4" t="s">
        <v>27</v>
      </c>
      <c r="C6" s="4" t="s">
        <v>28</v>
      </c>
      <c r="D6" s="4">
        <v>1</v>
      </c>
      <c r="E6" s="14">
        <v>44219</v>
      </c>
      <c r="F6" s="4" t="s">
        <v>38</v>
      </c>
      <c r="G6" s="4" t="s">
        <v>39</v>
      </c>
      <c r="H6" s="10">
        <v>19600</v>
      </c>
      <c r="I6" s="10">
        <f t="shared" si="0"/>
        <v>19600</v>
      </c>
      <c r="J6" s="20"/>
      <c r="K6" s="21"/>
      <c r="L6" s="21"/>
      <c r="M6" s="21"/>
      <c r="N6" s="21"/>
      <c r="O6" s="21"/>
      <c r="P6" s="22"/>
      <c r="Q6" s="22"/>
      <c r="R6" s="27"/>
    </row>
    <row r="7" spans="1:18" ht="15" x14ac:dyDescent="0.25">
      <c r="A7" s="5" t="s">
        <v>481</v>
      </c>
      <c r="B7" s="6" t="s">
        <v>2</v>
      </c>
      <c r="C7" s="6" t="s">
        <v>40</v>
      </c>
      <c r="D7" s="6">
        <v>1</v>
      </c>
      <c r="E7" s="15">
        <v>44220</v>
      </c>
      <c r="F7" s="6" t="s">
        <v>9</v>
      </c>
      <c r="G7" s="6" t="s">
        <v>30</v>
      </c>
      <c r="H7" s="11">
        <v>28630</v>
      </c>
      <c r="I7" s="11">
        <f t="shared" si="0"/>
        <v>28630</v>
      </c>
      <c r="J7" s="23"/>
      <c r="K7" s="24"/>
      <c r="L7" s="24"/>
      <c r="M7" s="24"/>
      <c r="N7" s="24"/>
      <c r="O7" s="24"/>
      <c r="P7" s="25"/>
      <c r="Q7" s="25"/>
      <c r="R7" s="28"/>
    </row>
    <row r="8" spans="1:18" ht="15" x14ac:dyDescent="0.25">
      <c r="A8" s="3" t="s">
        <v>482</v>
      </c>
      <c r="B8" s="4" t="s">
        <v>41</v>
      </c>
      <c r="C8" s="4" t="s">
        <v>42</v>
      </c>
      <c r="D8" s="4">
        <v>1</v>
      </c>
      <c r="E8" s="14">
        <v>44221</v>
      </c>
      <c r="F8" s="4" t="s">
        <v>8</v>
      </c>
      <c r="G8" s="4" t="s">
        <v>30</v>
      </c>
      <c r="H8" s="10">
        <v>32650</v>
      </c>
      <c r="I8" s="10">
        <f t="shared" si="0"/>
        <v>32650</v>
      </c>
      <c r="J8" s="20"/>
      <c r="K8" s="21"/>
      <c r="L8" s="21"/>
      <c r="M8" s="21"/>
      <c r="N8" s="21"/>
      <c r="O8" s="21"/>
      <c r="P8" s="22"/>
      <c r="Q8" s="22"/>
      <c r="R8" s="27"/>
    </row>
    <row r="9" spans="1:18" ht="15" x14ac:dyDescent="0.25">
      <c r="A9" s="5" t="s">
        <v>483</v>
      </c>
      <c r="B9" s="6" t="s">
        <v>43</v>
      </c>
      <c r="C9" s="6" t="s">
        <v>44</v>
      </c>
      <c r="D9" s="6">
        <v>3</v>
      </c>
      <c r="E9" s="15">
        <v>44202</v>
      </c>
      <c r="F9" s="6" t="s">
        <v>45</v>
      </c>
      <c r="G9" s="6" t="s">
        <v>30</v>
      </c>
      <c r="H9" s="11">
        <v>23270</v>
      </c>
      <c r="I9" s="11">
        <f t="shared" si="0"/>
        <v>69810</v>
      </c>
      <c r="J9" s="23"/>
      <c r="K9" s="24"/>
      <c r="L9" s="24"/>
      <c r="M9" s="24"/>
      <c r="N9" s="24"/>
      <c r="O9" s="24"/>
      <c r="P9" s="25"/>
      <c r="Q9" s="25"/>
      <c r="R9" s="28"/>
    </row>
    <row r="10" spans="1:18" ht="15" x14ac:dyDescent="0.25">
      <c r="A10" s="3" t="s">
        <v>484</v>
      </c>
      <c r="B10" s="4" t="s">
        <v>46</v>
      </c>
      <c r="C10" s="4" t="s">
        <v>47</v>
      </c>
      <c r="D10" s="4">
        <v>1</v>
      </c>
      <c r="E10" s="14">
        <v>44218</v>
      </c>
      <c r="F10" s="4" t="s">
        <v>48</v>
      </c>
      <c r="G10" s="4" t="s">
        <v>30</v>
      </c>
      <c r="H10" s="10">
        <v>35330</v>
      </c>
      <c r="I10" s="10">
        <f t="shared" si="0"/>
        <v>35330</v>
      </c>
      <c r="J10" s="20"/>
      <c r="K10" s="21"/>
      <c r="L10" s="21"/>
      <c r="M10" s="21"/>
      <c r="N10" s="21"/>
      <c r="O10" s="21"/>
      <c r="P10" s="22"/>
      <c r="Q10" s="22"/>
      <c r="R10" s="27"/>
    </row>
    <row r="11" spans="1:18" ht="15" x14ac:dyDescent="0.25">
      <c r="A11" s="5" t="s">
        <v>485</v>
      </c>
      <c r="B11" s="6" t="s">
        <v>27</v>
      </c>
      <c r="C11" s="6" t="s">
        <v>28</v>
      </c>
      <c r="D11" s="6">
        <v>1</v>
      </c>
      <c r="E11" s="15">
        <v>44226</v>
      </c>
      <c r="F11" s="6" t="s">
        <v>10</v>
      </c>
      <c r="G11" s="6" t="s">
        <v>30</v>
      </c>
      <c r="H11" s="11">
        <v>44710</v>
      </c>
      <c r="I11" s="11">
        <f t="shared" si="0"/>
        <v>44710</v>
      </c>
      <c r="J11" s="23"/>
      <c r="K11" s="24"/>
      <c r="L11" s="24"/>
      <c r="M11" s="24"/>
      <c r="N11" s="24"/>
      <c r="O11" s="24"/>
      <c r="P11" s="25"/>
      <c r="Q11" s="25"/>
      <c r="R11" s="28"/>
    </row>
    <row r="12" spans="1:18" ht="15" x14ac:dyDescent="0.25">
      <c r="A12" s="3" t="s">
        <v>486</v>
      </c>
      <c r="B12" s="4" t="s">
        <v>36</v>
      </c>
      <c r="C12" s="4" t="s">
        <v>37</v>
      </c>
      <c r="D12" s="4">
        <v>4</v>
      </c>
      <c r="E12" s="14">
        <v>44210</v>
      </c>
      <c r="F12" s="4" t="s">
        <v>10</v>
      </c>
      <c r="G12" s="4" t="s">
        <v>30</v>
      </c>
      <c r="H12" s="10">
        <v>44710</v>
      </c>
      <c r="I12" s="10">
        <f t="shared" si="0"/>
        <v>178840</v>
      </c>
      <c r="J12" s="20"/>
      <c r="K12" s="21"/>
      <c r="L12" s="21"/>
      <c r="M12" s="21"/>
      <c r="N12" s="21"/>
      <c r="O12" s="21"/>
      <c r="P12" s="22"/>
      <c r="Q12" s="22"/>
      <c r="R12" s="27"/>
    </row>
    <row r="13" spans="1:18" ht="15" x14ac:dyDescent="0.25">
      <c r="A13" s="5" t="s">
        <v>487</v>
      </c>
      <c r="B13" s="6" t="s">
        <v>33</v>
      </c>
      <c r="C13" s="6" t="s">
        <v>49</v>
      </c>
      <c r="D13" s="6">
        <v>4</v>
      </c>
      <c r="E13" s="15">
        <v>44201</v>
      </c>
      <c r="F13" s="6" t="s">
        <v>50</v>
      </c>
      <c r="G13" s="6" t="s">
        <v>30</v>
      </c>
      <c r="H13" s="11">
        <v>11300</v>
      </c>
      <c r="I13" s="11">
        <f t="shared" si="0"/>
        <v>45200</v>
      </c>
      <c r="J13" s="23"/>
      <c r="K13" s="24"/>
      <c r="L13" s="24"/>
      <c r="M13" s="24"/>
      <c r="N13" s="24"/>
      <c r="O13" s="24"/>
      <c r="P13" s="25"/>
      <c r="Q13" s="25"/>
      <c r="R13" s="28"/>
    </row>
    <row r="14" spans="1:18" ht="15" x14ac:dyDescent="0.25">
      <c r="A14" s="3" t="s">
        <v>488</v>
      </c>
      <c r="B14" s="4" t="s">
        <v>51</v>
      </c>
      <c r="C14" s="4" t="s">
        <v>52</v>
      </c>
      <c r="D14" s="4">
        <v>3</v>
      </c>
      <c r="E14" s="14">
        <v>44484</v>
      </c>
      <c r="F14" s="4" t="s">
        <v>3</v>
      </c>
      <c r="G14" s="4" t="s">
        <v>30</v>
      </c>
      <c r="H14" s="10">
        <v>19250</v>
      </c>
      <c r="I14" s="10">
        <f t="shared" si="0"/>
        <v>57750</v>
      </c>
      <c r="J14" s="20"/>
      <c r="K14" s="21"/>
      <c r="L14" s="21"/>
      <c r="M14" s="21"/>
      <c r="N14" s="21"/>
      <c r="O14" s="21"/>
      <c r="P14" s="22"/>
      <c r="Q14" s="22"/>
      <c r="R14" s="27"/>
    </row>
    <row r="15" spans="1:18" ht="15" x14ac:dyDescent="0.25">
      <c r="A15" s="5" t="s">
        <v>489</v>
      </c>
      <c r="B15" s="6" t="s">
        <v>53</v>
      </c>
      <c r="C15" s="6" t="s">
        <v>54</v>
      </c>
      <c r="D15" s="6">
        <v>2</v>
      </c>
      <c r="E15" s="15">
        <v>44488</v>
      </c>
      <c r="F15" s="6" t="s">
        <v>55</v>
      </c>
      <c r="G15" s="6" t="s">
        <v>30</v>
      </c>
      <c r="H15" s="11">
        <v>38010</v>
      </c>
      <c r="I15" s="11">
        <f t="shared" si="0"/>
        <v>76020</v>
      </c>
      <c r="J15" s="23"/>
      <c r="K15" s="24"/>
      <c r="L15" s="24"/>
      <c r="M15" s="24"/>
      <c r="N15" s="24"/>
      <c r="O15" s="24"/>
      <c r="P15" s="25"/>
      <c r="Q15" s="25"/>
      <c r="R15" s="28"/>
    </row>
    <row r="16" spans="1:18" ht="15" x14ac:dyDescent="0.25">
      <c r="A16" s="3" t="s">
        <v>490</v>
      </c>
      <c r="B16" s="4" t="s">
        <v>56</v>
      </c>
      <c r="C16" s="4" t="s">
        <v>57</v>
      </c>
      <c r="D16" s="4">
        <v>1</v>
      </c>
      <c r="E16" s="14">
        <v>44496</v>
      </c>
      <c r="F16" s="4" t="s">
        <v>58</v>
      </c>
      <c r="G16" s="4" t="s">
        <v>30</v>
      </c>
      <c r="H16" s="10">
        <v>29970</v>
      </c>
      <c r="I16" s="10">
        <f t="shared" si="0"/>
        <v>29970</v>
      </c>
      <c r="J16" s="20"/>
      <c r="K16" s="21"/>
      <c r="L16" s="21"/>
      <c r="M16" s="21"/>
      <c r="N16" s="21"/>
      <c r="O16" s="21"/>
      <c r="P16" s="22"/>
      <c r="Q16" s="22"/>
      <c r="R16" s="27"/>
    </row>
    <row r="17" spans="1:18" ht="15" x14ac:dyDescent="0.25">
      <c r="A17" s="5" t="s">
        <v>491</v>
      </c>
      <c r="B17" s="6" t="s">
        <v>33</v>
      </c>
      <c r="C17" s="6" t="s">
        <v>59</v>
      </c>
      <c r="D17" s="6">
        <v>4</v>
      </c>
      <c r="E17" s="15">
        <v>44495</v>
      </c>
      <c r="F17" s="6" t="s">
        <v>60</v>
      </c>
      <c r="G17" s="6" t="s">
        <v>30</v>
      </c>
      <c r="H17" s="11">
        <v>33990</v>
      </c>
      <c r="I17" s="11">
        <f t="shared" si="0"/>
        <v>135960</v>
      </c>
      <c r="J17" s="23"/>
      <c r="K17" s="24"/>
      <c r="L17" s="24"/>
      <c r="M17" s="24"/>
      <c r="N17" s="24"/>
      <c r="O17" s="24"/>
      <c r="P17" s="25"/>
      <c r="Q17" s="25"/>
      <c r="R17" s="28"/>
    </row>
    <row r="18" spans="1:18" ht="15" x14ac:dyDescent="0.25">
      <c r="A18" s="3" t="s">
        <v>492</v>
      </c>
      <c r="B18" s="4" t="s">
        <v>27</v>
      </c>
      <c r="C18" s="4" t="s">
        <v>61</v>
      </c>
      <c r="D18" s="4">
        <v>1</v>
      </c>
      <c r="E18" s="14">
        <v>44497</v>
      </c>
      <c r="F18" s="4" t="s">
        <v>60</v>
      </c>
      <c r="G18" s="4" t="s">
        <v>30</v>
      </c>
      <c r="H18" s="10">
        <v>33990</v>
      </c>
      <c r="I18" s="10">
        <f t="shared" si="0"/>
        <v>33990</v>
      </c>
      <c r="J18" s="20"/>
      <c r="K18" s="21"/>
      <c r="L18" s="21"/>
      <c r="M18" s="21"/>
      <c r="N18" s="21"/>
      <c r="O18" s="21"/>
      <c r="P18" s="22"/>
      <c r="Q18" s="22"/>
      <c r="R18" s="27"/>
    </row>
    <row r="19" spans="1:18" ht="15" x14ac:dyDescent="0.25">
      <c r="A19" s="5" t="s">
        <v>493</v>
      </c>
      <c r="B19" s="6" t="s">
        <v>43</v>
      </c>
      <c r="C19" s="6" t="s">
        <v>62</v>
      </c>
      <c r="D19" s="6">
        <v>3</v>
      </c>
      <c r="E19" s="15">
        <v>44477</v>
      </c>
      <c r="F19" s="6" t="s">
        <v>60</v>
      </c>
      <c r="G19" s="6" t="s">
        <v>30</v>
      </c>
      <c r="H19" s="11">
        <v>33990</v>
      </c>
      <c r="I19" s="11">
        <f t="shared" si="0"/>
        <v>101970</v>
      </c>
      <c r="J19" s="23"/>
      <c r="K19" s="24"/>
      <c r="L19" s="24"/>
      <c r="M19" s="24"/>
      <c r="N19" s="24"/>
      <c r="O19" s="24"/>
      <c r="P19" s="25"/>
      <c r="Q19" s="25"/>
      <c r="R19" s="28"/>
    </row>
    <row r="20" spans="1:18" ht="15" x14ac:dyDescent="0.25">
      <c r="A20" s="3" t="s">
        <v>494</v>
      </c>
      <c r="B20" s="4" t="s">
        <v>63</v>
      </c>
      <c r="C20" s="4" t="s">
        <v>64</v>
      </c>
      <c r="D20" s="4">
        <v>4</v>
      </c>
      <c r="E20" s="14">
        <v>44479</v>
      </c>
      <c r="F20" s="4" t="s">
        <v>45</v>
      </c>
      <c r="G20" s="4" t="s">
        <v>30</v>
      </c>
      <c r="H20" s="10">
        <v>23270</v>
      </c>
      <c r="I20" s="10">
        <f t="shared" si="0"/>
        <v>93080</v>
      </c>
      <c r="J20" s="20"/>
      <c r="K20" s="21"/>
      <c r="L20" s="21"/>
      <c r="M20" s="21"/>
      <c r="N20" s="21"/>
      <c r="O20" s="21"/>
      <c r="P20" s="22"/>
      <c r="Q20" s="22"/>
      <c r="R20" s="27"/>
    </row>
    <row r="21" spans="1:18" ht="15" x14ac:dyDescent="0.25">
      <c r="A21" s="5" t="s">
        <v>495</v>
      </c>
      <c r="B21" s="6" t="s">
        <v>51</v>
      </c>
      <c r="C21" s="6" t="s">
        <v>52</v>
      </c>
      <c r="D21" s="6">
        <v>3</v>
      </c>
      <c r="E21" s="15">
        <v>44480</v>
      </c>
      <c r="F21" s="6" t="s">
        <v>48</v>
      </c>
      <c r="G21" s="6" t="s">
        <v>30</v>
      </c>
      <c r="H21" s="11">
        <v>35330</v>
      </c>
      <c r="I21" s="11">
        <f t="shared" si="0"/>
        <v>105990</v>
      </c>
      <c r="J21" s="23"/>
      <c r="K21" s="24"/>
      <c r="L21" s="24"/>
      <c r="M21" s="24"/>
      <c r="N21" s="24"/>
      <c r="O21" s="24"/>
      <c r="P21" s="25"/>
      <c r="Q21" s="25"/>
      <c r="R21" s="28"/>
    </row>
    <row r="22" spans="1:18" ht="15" x14ac:dyDescent="0.25">
      <c r="A22" s="3" t="s">
        <v>496</v>
      </c>
      <c r="B22" s="4" t="s">
        <v>65</v>
      </c>
      <c r="C22" s="4" t="s">
        <v>66</v>
      </c>
      <c r="D22" s="4">
        <v>1</v>
      </c>
      <c r="E22" s="14">
        <v>44487</v>
      </c>
      <c r="F22" s="4" t="s">
        <v>67</v>
      </c>
      <c r="G22" s="4" t="s">
        <v>30</v>
      </c>
      <c r="H22" s="10">
        <v>40690</v>
      </c>
      <c r="I22" s="10">
        <f t="shared" si="0"/>
        <v>40690</v>
      </c>
      <c r="J22" s="20"/>
      <c r="K22" s="21"/>
      <c r="L22" s="21"/>
      <c r="M22" s="21"/>
      <c r="N22" s="21"/>
      <c r="O22" s="21"/>
      <c r="P22" s="22"/>
      <c r="Q22" s="22"/>
      <c r="R22" s="27"/>
    </row>
    <row r="23" spans="1:18" ht="15" x14ac:dyDescent="0.25">
      <c r="A23" s="5" t="s">
        <v>497</v>
      </c>
      <c r="B23" s="6" t="s">
        <v>68</v>
      </c>
      <c r="C23" s="6" t="s">
        <v>69</v>
      </c>
      <c r="D23" s="6">
        <v>3</v>
      </c>
      <c r="E23" s="15">
        <v>44505</v>
      </c>
      <c r="F23" s="6" t="s">
        <v>70</v>
      </c>
      <c r="G23" s="6" t="s">
        <v>30</v>
      </c>
      <c r="H23" s="11">
        <v>21930</v>
      </c>
      <c r="I23" s="11">
        <f t="shared" si="0"/>
        <v>65790</v>
      </c>
      <c r="J23" s="23"/>
      <c r="K23" s="24"/>
      <c r="L23" s="24"/>
      <c r="M23" s="24"/>
      <c r="N23" s="24"/>
      <c r="O23" s="24"/>
      <c r="P23" s="25"/>
      <c r="Q23" s="25"/>
      <c r="R23" s="28"/>
    </row>
    <row r="24" spans="1:18" ht="15" x14ac:dyDescent="0.25">
      <c r="A24" s="3" t="s">
        <v>498</v>
      </c>
      <c r="B24" s="4" t="s">
        <v>46</v>
      </c>
      <c r="C24" s="4" t="s">
        <v>47</v>
      </c>
      <c r="D24" s="4">
        <v>1</v>
      </c>
      <c r="E24" s="14">
        <v>44501</v>
      </c>
      <c r="F24" s="4" t="s">
        <v>4</v>
      </c>
      <c r="G24" s="4" t="s">
        <v>30</v>
      </c>
      <c r="H24" s="10">
        <v>43370</v>
      </c>
      <c r="I24" s="10">
        <f t="shared" si="0"/>
        <v>43370</v>
      </c>
      <c r="J24" s="20"/>
      <c r="K24" s="21"/>
      <c r="L24" s="21"/>
      <c r="M24" s="21"/>
      <c r="N24" s="21"/>
      <c r="O24" s="21"/>
      <c r="P24" s="22"/>
      <c r="Q24" s="22"/>
      <c r="R24" s="27"/>
    </row>
    <row r="25" spans="1:18" ht="15" x14ac:dyDescent="0.25">
      <c r="A25" s="5" t="s">
        <v>499</v>
      </c>
      <c r="B25" s="6" t="s">
        <v>71</v>
      </c>
      <c r="C25" s="6" t="s">
        <v>72</v>
      </c>
      <c r="D25" s="6">
        <v>4</v>
      </c>
      <c r="E25" s="15">
        <v>44507</v>
      </c>
      <c r="F25" s="6" t="s">
        <v>4</v>
      </c>
      <c r="G25" s="6" t="s">
        <v>30</v>
      </c>
      <c r="H25" s="11">
        <v>43370</v>
      </c>
      <c r="I25" s="11">
        <f t="shared" si="0"/>
        <v>173480</v>
      </c>
      <c r="J25" s="23"/>
      <c r="K25" s="24"/>
      <c r="L25" s="24"/>
      <c r="M25" s="24"/>
      <c r="N25" s="24"/>
      <c r="O25" s="24"/>
      <c r="P25" s="25"/>
      <c r="Q25" s="25"/>
      <c r="R25" s="28"/>
    </row>
    <row r="26" spans="1:18" ht="15" x14ac:dyDescent="0.25">
      <c r="A26" s="3" t="s">
        <v>500</v>
      </c>
      <c r="B26" s="4" t="s">
        <v>33</v>
      </c>
      <c r="C26" s="4" t="s">
        <v>73</v>
      </c>
      <c r="D26" s="4">
        <v>2</v>
      </c>
      <c r="E26" s="14">
        <v>44523</v>
      </c>
      <c r="F26" s="4" t="s">
        <v>4</v>
      </c>
      <c r="G26" s="4" t="s">
        <v>30</v>
      </c>
      <c r="H26" s="10">
        <v>43370</v>
      </c>
      <c r="I26" s="10">
        <f t="shared" si="0"/>
        <v>86740</v>
      </c>
      <c r="J26" s="20"/>
      <c r="K26" s="21"/>
      <c r="L26" s="21"/>
      <c r="M26" s="21"/>
      <c r="N26" s="21"/>
      <c r="O26" s="21"/>
      <c r="P26" s="22"/>
      <c r="Q26" s="22"/>
      <c r="R26" s="27"/>
    </row>
    <row r="27" spans="1:18" ht="15" x14ac:dyDescent="0.25">
      <c r="A27" s="5" t="s">
        <v>501</v>
      </c>
      <c r="B27" s="6" t="s">
        <v>74</v>
      </c>
      <c r="C27" s="6" t="s">
        <v>75</v>
      </c>
      <c r="D27" s="6">
        <v>1</v>
      </c>
      <c r="E27" s="15">
        <v>44514</v>
      </c>
      <c r="F27" s="6" t="s">
        <v>6</v>
      </c>
      <c r="G27" s="6" t="s">
        <v>30</v>
      </c>
      <c r="H27" s="11">
        <v>25950</v>
      </c>
      <c r="I27" s="11">
        <f t="shared" si="0"/>
        <v>25950</v>
      </c>
      <c r="J27" s="23"/>
      <c r="K27" s="24"/>
      <c r="L27" s="24"/>
      <c r="M27" s="24"/>
      <c r="N27" s="24"/>
      <c r="O27" s="24"/>
      <c r="P27" s="25"/>
      <c r="Q27" s="25"/>
      <c r="R27" s="28"/>
    </row>
    <row r="28" spans="1:18" ht="15" x14ac:dyDescent="0.25">
      <c r="A28" s="3" t="s">
        <v>502</v>
      </c>
      <c r="B28" s="4" t="s">
        <v>76</v>
      </c>
      <c r="C28" s="4" t="s">
        <v>77</v>
      </c>
      <c r="D28" s="4">
        <v>4</v>
      </c>
      <c r="E28" s="14">
        <v>44509</v>
      </c>
      <c r="F28" s="4" t="s">
        <v>35</v>
      </c>
      <c r="G28" s="4" t="s">
        <v>30</v>
      </c>
      <c r="H28" s="10">
        <v>24610</v>
      </c>
      <c r="I28" s="10">
        <f t="shared" si="0"/>
        <v>98440</v>
      </c>
      <c r="J28" s="20"/>
      <c r="K28" s="21"/>
      <c r="L28" s="21"/>
      <c r="M28" s="21"/>
      <c r="N28" s="21"/>
      <c r="O28" s="21"/>
      <c r="P28" s="22"/>
      <c r="Q28" s="22"/>
      <c r="R28" s="27"/>
    </row>
    <row r="29" spans="1:18" ht="15" x14ac:dyDescent="0.25">
      <c r="A29" s="5" t="s">
        <v>503</v>
      </c>
      <c r="B29" s="6" t="s">
        <v>33</v>
      </c>
      <c r="C29" s="6" t="s">
        <v>73</v>
      </c>
      <c r="D29" s="6">
        <v>4</v>
      </c>
      <c r="E29" s="15">
        <v>44513</v>
      </c>
      <c r="F29" s="6" t="s">
        <v>6</v>
      </c>
      <c r="G29" s="6" t="s">
        <v>30</v>
      </c>
      <c r="H29" s="11">
        <v>25950</v>
      </c>
      <c r="I29" s="11">
        <f t="shared" si="0"/>
        <v>103800</v>
      </c>
      <c r="J29" s="23"/>
      <c r="K29" s="24"/>
      <c r="L29" s="24"/>
      <c r="M29" s="24"/>
      <c r="N29" s="24"/>
      <c r="O29" s="24"/>
      <c r="P29" s="25"/>
      <c r="Q29" s="25"/>
      <c r="R29" s="28"/>
    </row>
    <row r="30" spans="1:18" ht="15" x14ac:dyDescent="0.25">
      <c r="A30" s="3" t="s">
        <v>504</v>
      </c>
      <c r="B30" s="4" t="s">
        <v>41</v>
      </c>
      <c r="C30" s="4" t="s">
        <v>78</v>
      </c>
      <c r="D30" s="4">
        <v>1</v>
      </c>
      <c r="E30" s="14">
        <v>44514</v>
      </c>
      <c r="F30" s="4" t="s">
        <v>35</v>
      </c>
      <c r="G30" s="4" t="s">
        <v>30</v>
      </c>
      <c r="H30" s="10">
        <v>24610</v>
      </c>
      <c r="I30" s="10">
        <f t="shared" si="0"/>
        <v>24610</v>
      </c>
      <c r="J30" s="20"/>
      <c r="K30" s="21"/>
      <c r="L30" s="21"/>
      <c r="M30" s="21"/>
      <c r="N30" s="21"/>
      <c r="O30" s="21"/>
      <c r="P30" s="22"/>
      <c r="Q30" s="22"/>
      <c r="R30" s="27"/>
    </row>
    <row r="31" spans="1:18" ht="15" x14ac:dyDescent="0.25">
      <c r="A31" s="5" t="s">
        <v>505</v>
      </c>
      <c r="B31" s="6" t="s">
        <v>71</v>
      </c>
      <c r="C31" s="6" t="s">
        <v>72</v>
      </c>
      <c r="D31" s="6">
        <v>1</v>
      </c>
      <c r="E31" s="15">
        <v>44509</v>
      </c>
      <c r="F31" s="6" t="s">
        <v>7</v>
      </c>
      <c r="G31" s="6" t="s">
        <v>30</v>
      </c>
      <c r="H31" s="11">
        <v>39350</v>
      </c>
      <c r="I31" s="11">
        <f t="shared" si="0"/>
        <v>39350</v>
      </c>
      <c r="J31" s="23"/>
      <c r="K31" s="24"/>
      <c r="L31" s="24"/>
      <c r="M31" s="24"/>
      <c r="N31" s="24"/>
      <c r="O31" s="24"/>
      <c r="P31" s="25"/>
      <c r="Q31" s="25"/>
      <c r="R31" s="28"/>
    </row>
    <row r="32" spans="1:18" ht="15" x14ac:dyDescent="0.25">
      <c r="A32" s="3" t="s">
        <v>506</v>
      </c>
      <c r="B32" s="4" t="s">
        <v>43</v>
      </c>
      <c r="C32" s="4" t="s">
        <v>79</v>
      </c>
      <c r="D32" s="4">
        <v>3</v>
      </c>
      <c r="E32" s="14">
        <v>44510</v>
      </c>
      <c r="F32" s="4" t="s">
        <v>7</v>
      </c>
      <c r="G32" s="4" t="s">
        <v>30</v>
      </c>
      <c r="H32" s="10">
        <v>39350</v>
      </c>
      <c r="I32" s="10">
        <f t="shared" si="0"/>
        <v>118050</v>
      </c>
      <c r="J32" s="20"/>
      <c r="K32" s="21"/>
      <c r="L32" s="21"/>
      <c r="M32" s="21"/>
      <c r="N32" s="21"/>
      <c r="O32" s="21"/>
      <c r="P32" s="22"/>
      <c r="Q32" s="22"/>
      <c r="R32" s="27"/>
    </row>
    <row r="33" spans="1:18" ht="15" x14ac:dyDescent="0.25">
      <c r="A33" s="5" t="s">
        <v>507</v>
      </c>
      <c r="B33" s="6" t="s">
        <v>27</v>
      </c>
      <c r="C33" s="6" t="s">
        <v>80</v>
      </c>
      <c r="D33" s="6">
        <v>4</v>
      </c>
      <c r="E33" s="15">
        <v>44508</v>
      </c>
      <c r="F33" s="6" t="s">
        <v>9</v>
      </c>
      <c r="G33" s="6" t="s">
        <v>30</v>
      </c>
      <c r="H33" s="11">
        <v>28630</v>
      </c>
      <c r="I33" s="11">
        <f t="shared" si="0"/>
        <v>114520</v>
      </c>
      <c r="J33" s="23"/>
      <c r="K33" s="24"/>
      <c r="L33" s="24"/>
      <c r="M33" s="24"/>
      <c r="N33" s="24"/>
      <c r="O33" s="24"/>
      <c r="P33" s="25"/>
      <c r="Q33" s="25"/>
      <c r="R33" s="28"/>
    </row>
    <row r="34" spans="1:18" ht="15" x14ac:dyDescent="0.25">
      <c r="A34" s="3" t="s">
        <v>508</v>
      </c>
      <c r="B34" s="4" t="s">
        <v>53</v>
      </c>
      <c r="C34" s="4" t="s">
        <v>81</v>
      </c>
      <c r="D34" s="4">
        <v>1</v>
      </c>
      <c r="E34" s="14">
        <v>44530</v>
      </c>
      <c r="F34" s="4" t="s">
        <v>82</v>
      </c>
      <c r="G34" s="4" t="s">
        <v>30</v>
      </c>
      <c r="H34" s="10">
        <v>27290</v>
      </c>
      <c r="I34" s="10">
        <f t="shared" si="0"/>
        <v>27290</v>
      </c>
      <c r="J34" s="20"/>
      <c r="K34" s="21"/>
      <c r="L34" s="21"/>
      <c r="M34" s="21"/>
      <c r="N34" s="21"/>
      <c r="O34" s="21"/>
      <c r="P34" s="22"/>
      <c r="Q34" s="22"/>
      <c r="R34" s="27"/>
    </row>
    <row r="35" spans="1:18" ht="15" x14ac:dyDescent="0.25">
      <c r="A35" s="5" t="s">
        <v>509</v>
      </c>
      <c r="B35" s="6" t="s">
        <v>51</v>
      </c>
      <c r="C35" s="6" t="s">
        <v>83</v>
      </c>
      <c r="D35" s="6">
        <v>2</v>
      </c>
      <c r="E35" s="15">
        <v>44521</v>
      </c>
      <c r="F35" s="6" t="s">
        <v>8</v>
      </c>
      <c r="G35" s="6" t="s">
        <v>30</v>
      </c>
      <c r="H35" s="11">
        <v>32650</v>
      </c>
      <c r="I35" s="11">
        <f t="shared" si="0"/>
        <v>65300</v>
      </c>
      <c r="J35" s="23"/>
      <c r="K35" s="24"/>
      <c r="L35" s="24"/>
      <c r="M35" s="24"/>
      <c r="N35" s="24"/>
      <c r="O35" s="24"/>
      <c r="P35" s="25"/>
      <c r="Q35" s="25"/>
      <c r="R35" s="28"/>
    </row>
    <row r="36" spans="1:18" ht="15" x14ac:dyDescent="0.25">
      <c r="A36" s="3" t="s">
        <v>510</v>
      </c>
      <c r="B36" s="4" t="s">
        <v>51</v>
      </c>
      <c r="C36" s="4" t="s">
        <v>52</v>
      </c>
      <c r="D36" s="4">
        <v>3</v>
      </c>
      <c r="E36" s="14">
        <v>44503</v>
      </c>
      <c r="F36" s="4" t="s">
        <v>60</v>
      </c>
      <c r="G36" s="4" t="s">
        <v>30</v>
      </c>
      <c r="H36" s="10">
        <v>33990</v>
      </c>
      <c r="I36" s="10">
        <f t="shared" si="0"/>
        <v>101970</v>
      </c>
      <c r="J36" s="20"/>
      <c r="K36" s="21"/>
      <c r="L36" s="21"/>
      <c r="M36" s="21"/>
      <c r="N36" s="21"/>
      <c r="O36" s="21"/>
      <c r="P36" s="22"/>
      <c r="Q36" s="22"/>
      <c r="R36" s="27"/>
    </row>
    <row r="37" spans="1:18" ht="15" x14ac:dyDescent="0.25">
      <c r="A37" s="5" t="s">
        <v>482</v>
      </c>
      <c r="B37" s="6" t="s">
        <v>41</v>
      </c>
      <c r="C37" s="6" t="s">
        <v>42</v>
      </c>
      <c r="D37" s="6">
        <v>1</v>
      </c>
      <c r="E37" s="15">
        <v>44514</v>
      </c>
      <c r="F37" s="6" t="s">
        <v>60</v>
      </c>
      <c r="G37" s="6" t="s">
        <v>30</v>
      </c>
      <c r="H37" s="11">
        <v>33990</v>
      </c>
      <c r="I37" s="11">
        <f t="shared" si="0"/>
        <v>33990</v>
      </c>
      <c r="J37" s="23"/>
      <c r="K37" s="24"/>
      <c r="L37" s="24"/>
      <c r="M37" s="24"/>
      <c r="N37" s="24"/>
      <c r="O37" s="24"/>
      <c r="P37" s="25"/>
      <c r="Q37" s="25"/>
      <c r="R37" s="28"/>
    </row>
    <row r="38" spans="1:18" ht="15" x14ac:dyDescent="0.25">
      <c r="A38" s="3" t="s">
        <v>511</v>
      </c>
      <c r="B38" s="4" t="s">
        <v>43</v>
      </c>
      <c r="C38" s="4" t="s">
        <v>62</v>
      </c>
      <c r="D38" s="4">
        <v>1</v>
      </c>
      <c r="E38" s="14">
        <v>44501</v>
      </c>
      <c r="F38" s="4" t="s">
        <v>45</v>
      </c>
      <c r="G38" s="4" t="s">
        <v>30</v>
      </c>
      <c r="H38" s="10">
        <v>23270</v>
      </c>
      <c r="I38" s="10">
        <f t="shared" si="0"/>
        <v>23270</v>
      </c>
      <c r="J38" s="20"/>
      <c r="K38" s="21"/>
      <c r="L38" s="21"/>
      <c r="M38" s="21"/>
      <c r="N38" s="21"/>
      <c r="O38" s="21"/>
      <c r="P38" s="22"/>
      <c r="Q38" s="22"/>
      <c r="R38" s="27"/>
    </row>
    <row r="39" spans="1:18" ht="15" x14ac:dyDescent="0.25">
      <c r="A39" s="5" t="s">
        <v>512</v>
      </c>
      <c r="B39" s="6" t="s">
        <v>41</v>
      </c>
      <c r="C39" s="6" t="s">
        <v>78</v>
      </c>
      <c r="D39" s="6">
        <v>3</v>
      </c>
      <c r="E39" s="15">
        <v>44505</v>
      </c>
      <c r="F39" s="6" t="s">
        <v>45</v>
      </c>
      <c r="G39" s="6" t="s">
        <v>30</v>
      </c>
      <c r="H39" s="11">
        <v>23270</v>
      </c>
      <c r="I39" s="11">
        <f t="shared" si="0"/>
        <v>69810</v>
      </c>
      <c r="J39" s="23"/>
      <c r="K39" s="24"/>
      <c r="L39" s="24"/>
      <c r="M39" s="24"/>
      <c r="N39" s="24"/>
      <c r="O39" s="24"/>
      <c r="P39" s="25"/>
      <c r="Q39" s="25"/>
      <c r="R39" s="28"/>
    </row>
    <row r="40" spans="1:18" ht="15" x14ac:dyDescent="0.25">
      <c r="A40" s="3" t="s">
        <v>513</v>
      </c>
      <c r="B40" s="4" t="s">
        <v>63</v>
      </c>
      <c r="C40" s="4" t="s">
        <v>84</v>
      </c>
      <c r="D40" s="4">
        <v>4</v>
      </c>
      <c r="E40" s="14">
        <v>44523</v>
      </c>
      <c r="F40" s="4" t="s">
        <v>48</v>
      </c>
      <c r="G40" s="4" t="s">
        <v>30</v>
      </c>
      <c r="H40" s="10">
        <v>35330</v>
      </c>
      <c r="I40" s="10">
        <f t="shared" si="0"/>
        <v>141320</v>
      </c>
      <c r="J40" s="20"/>
      <c r="K40" s="21"/>
      <c r="L40" s="21"/>
      <c r="M40" s="21"/>
      <c r="N40" s="21"/>
      <c r="O40" s="21"/>
      <c r="P40" s="22"/>
      <c r="Q40" s="22"/>
      <c r="R40" s="27"/>
    </row>
    <row r="41" spans="1:18" ht="15" x14ac:dyDescent="0.25">
      <c r="A41" s="5" t="s">
        <v>514</v>
      </c>
      <c r="B41" s="6" t="s">
        <v>41</v>
      </c>
      <c r="C41" s="6" t="s">
        <v>78</v>
      </c>
      <c r="D41" s="6">
        <v>1</v>
      </c>
      <c r="E41" s="15">
        <v>44503</v>
      </c>
      <c r="F41" s="6" t="s">
        <v>10</v>
      </c>
      <c r="G41" s="6" t="s">
        <v>30</v>
      </c>
      <c r="H41" s="11">
        <v>44710</v>
      </c>
      <c r="I41" s="11">
        <f t="shared" si="0"/>
        <v>44710</v>
      </c>
      <c r="J41" s="23"/>
      <c r="K41" s="24"/>
      <c r="L41" s="24"/>
      <c r="M41" s="24"/>
      <c r="N41" s="24"/>
      <c r="O41" s="24"/>
      <c r="P41" s="25"/>
      <c r="Q41" s="25"/>
      <c r="R41" s="28"/>
    </row>
    <row r="42" spans="1:18" ht="15" x14ac:dyDescent="0.25">
      <c r="A42" s="3" t="s">
        <v>515</v>
      </c>
      <c r="B42" s="4" t="s">
        <v>63</v>
      </c>
      <c r="C42" s="4" t="s">
        <v>85</v>
      </c>
      <c r="D42" s="4">
        <v>4</v>
      </c>
      <c r="E42" s="14">
        <v>44545</v>
      </c>
      <c r="F42" s="4" t="s">
        <v>6</v>
      </c>
      <c r="G42" s="4" t="s">
        <v>30</v>
      </c>
      <c r="H42" s="10">
        <v>25950</v>
      </c>
      <c r="I42" s="10">
        <f t="shared" si="0"/>
        <v>103800</v>
      </c>
      <c r="J42" s="20"/>
      <c r="K42" s="21"/>
      <c r="L42" s="21"/>
      <c r="M42" s="21"/>
      <c r="N42" s="21"/>
      <c r="O42" s="21"/>
      <c r="P42" s="22"/>
      <c r="Q42" s="22"/>
      <c r="R42" s="27"/>
    </row>
    <row r="43" spans="1:18" ht="15" x14ac:dyDescent="0.25">
      <c r="A43" s="5" t="s">
        <v>516</v>
      </c>
      <c r="B43" s="6" t="s">
        <v>2</v>
      </c>
      <c r="C43" s="6" t="s">
        <v>40</v>
      </c>
      <c r="D43" s="6">
        <v>4</v>
      </c>
      <c r="E43" s="15">
        <v>44542</v>
      </c>
      <c r="F43" s="6" t="s">
        <v>86</v>
      </c>
      <c r="G43" s="6" t="s">
        <v>39</v>
      </c>
      <c r="H43" s="11">
        <v>15600</v>
      </c>
      <c r="I43" s="11">
        <f t="shared" si="0"/>
        <v>62400</v>
      </c>
      <c r="J43" s="23"/>
      <c r="K43" s="24"/>
      <c r="L43" s="24"/>
      <c r="M43" s="24"/>
      <c r="N43" s="24"/>
      <c r="O43" s="24"/>
      <c r="P43" s="25"/>
      <c r="Q43" s="25"/>
      <c r="R43" s="28"/>
    </row>
    <row r="44" spans="1:18" ht="15" x14ac:dyDescent="0.25">
      <c r="A44" s="3" t="s">
        <v>517</v>
      </c>
      <c r="B44" s="4" t="s">
        <v>76</v>
      </c>
      <c r="C44" s="4" t="s">
        <v>87</v>
      </c>
      <c r="D44" s="4">
        <v>3</v>
      </c>
      <c r="E44" s="14">
        <v>44546</v>
      </c>
      <c r="F44" s="4" t="s">
        <v>55</v>
      </c>
      <c r="G44" s="4" t="s">
        <v>30</v>
      </c>
      <c r="H44" s="10">
        <v>38010</v>
      </c>
      <c r="I44" s="10">
        <f t="shared" si="0"/>
        <v>114030</v>
      </c>
      <c r="J44" s="20"/>
      <c r="K44" s="21"/>
      <c r="L44" s="21"/>
      <c r="M44" s="21"/>
      <c r="N44" s="21"/>
      <c r="O44" s="21"/>
      <c r="P44" s="22"/>
      <c r="Q44" s="22"/>
      <c r="R44" s="27"/>
    </row>
    <row r="45" spans="1:18" ht="15" x14ac:dyDescent="0.25">
      <c r="A45" s="5" t="s">
        <v>518</v>
      </c>
      <c r="B45" s="6" t="s">
        <v>74</v>
      </c>
      <c r="C45" s="6" t="s">
        <v>88</v>
      </c>
      <c r="D45" s="6">
        <v>3</v>
      </c>
      <c r="E45" s="15">
        <v>44545</v>
      </c>
      <c r="F45" s="6" t="s">
        <v>55</v>
      </c>
      <c r="G45" s="6" t="s">
        <v>30</v>
      </c>
      <c r="H45" s="11">
        <v>38010</v>
      </c>
      <c r="I45" s="11">
        <f t="shared" si="0"/>
        <v>114030</v>
      </c>
      <c r="J45" s="23"/>
      <c r="K45" s="24"/>
      <c r="L45" s="24"/>
      <c r="M45" s="24"/>
      <c r="N45" s="24"/>
      <c r="O45" s="24"/>
      <c r="P45" s="25"/>
      <c r="Q45" s="25"/>
      <c r="R45" s="28"/>
    </row>
    <row r="46" spans="1:18" ht="15" x14ac:dyDescent="0.25">
      <c r="A46" s="3" t="s">
        <v>519</v>
      </c>
      <c r="B46" s="4" t="s">
        <v>76</v>
      </c>
      <c r="C46" s="4" t="s">
        <v>87</v>
      </c>
      <c r="D46" s="4">
        <v>1</v>
      </c>
      <c r="E46" s="14">
        <v>44531</v>
      </c>
      <c r="F46" s="4" t="s">
        <v>8</v>
      </c>
      <c r="G46" s="4" t="s">
        <v>30</v>
      </c>
      <c r="H46" s="10">
        <v>32650</v>
      </c>
      <c r="I46" s="10">
        <f t="shared" si="0"/>
        <v>32650</v>
      </c>
      <c r="J46" s="20"/>
      <c r="K46" s="21"/>
      <c r="L46" s="21"/>
      <c r="M46" s="21"/>
      <c r="N46" s="21"/>
      <c r="O46" s="21"/>
      <c r="P46" s="22"/>
      <c r="Q46" s="22"/>
      <c r="R46" s="27"/>
    </row>
    <row r="47" spans="1:18" ht="15" x14ac:dyDescent="0.25">
      <c r="A47" s="5" t="s">
        <v>520</v>
      </c>
      <c r="B47" s="6" t="s">
        <v>46</v>
      </c>
      <c r="C47" s="6" t="s">
        <v>47</v>
      </c>
      <c r="D47" s="6">
        <v>4</v>
      </c>
      <c r="E47" s="15">
        <v>44561</v>
      </c>
      <c r="F47" s="6" t="s">
        <v>8</v>
      </c>
      <c r="G47" s="6" t="s">
        <v>30</v>
      </c>
      <c r="H47" s="11">
        <v>32650</v>
      </c>
      <c r="I47" s="11">
        <f t="shared" si="0"/>
        <v>130600</v>
      </c>
      <c r="J47" s="23"/>
      <c r="K47" s="24"/>
      <c r="L47" s="24"/>
      <c r="M47" s="24"/>
      <c r="N47" s="24"/>
      <c r="O47" s="24"/>
      <c r="P47" s="25"/>
      <c r="Q47" s="25"/>
      <c r="R47" s="28"/>
    </row>
    <row r="48" spans="1:18" ht="15" x14ac:dyDescent="0.25">
      <c r="A48" s="3" t="s">
        <v>521</v>
      </c>
      <c r="B48" s="4" t="s">
        <v>63</v>
      </c>
      <c r="C48" s="4" t="s">
        <v>84</v>
      </c>
      <c r="D48" s="4">
        <v>4</v>
      </c>
      <c r="E48" s="14">
        <v>44537</v>
      </c>
      <c r="F48" s="4" t="s">
        <v>58</v>
      </c>
      <c r="G48" s="4" t="s">
        <v>30</v>
      </c>
      <c r="H48" s="10">
        <v>29970</v>
      </c>
      <c r="I48" s="10">
        <f t="shared" si="0"/>
        <v>119880</v>
      </c>
      <c r="J48" s="20"/>
      <c r="K48" s="21"/>
      <c r="L48" s="21"/>
      <c r="M48" s="21"/>
      <c r="N48" s="21"/>
      <c r="O48" s="21"/>
      <c r="P48" s="22"/>
      <c r="Q48" s="22"/>
      <c r="R48" s="27"/>
    </row>
    <row r="49" spans="1:18" ht="15" x14ac:dyDescent="0.25">
      <c r="A49" s="5" t="s">
        <v>522</v>
      </c>
      <c r="B49" s="6" t="s">
        <v>68</v>
      </c>
      <c r="C49" s="6" t="s">
        <v>89</v>
      </c>
      <c r="D49" s="6">
        <v>4</v>
      </c>
      <c r="E49" s="15">
        <v>44559</v>
      </c>
      <c r="F49" s="6" t="s">
        <v>48</v>
      </c>
      <c r="G49" s="6" t="s">
        <v>30</v>
      </c>
      <c r="H49" s="11">
        <v>35330</v>
      </c>
      <c r="I49" s="11">
        <f t="shared" si="0"/>
        <v>141320</v>
      </c>
      <c r="J49" s="23"/>
      <c r="K49" s="24"/>
      <c r="L49" s="24"/>
      <c r="M49" s="24"/>
      <c r="N49" s="24"/>
      <c r="O49" s="24"/>
      <c r="P49" s="25"/>
      <c r="Q49" s="25"/>
      <c r="R49" s="28"/>
    </row>
    <row r="50" spans="1:18" ht="15" x14ac:dyDescent="0.25">
      <c r="A50" s="3" t="s">
        <v>487</v>
      </c>
      <c r="B50" s="4" t="s">
        <v>33</v>
      </c>
      <c r="C50" s="4" t="s">
        <v>49</v>
      </c>
      <c r="D50" s="4">
        <v>4</v>
      </c>
      <c r="E50" s="14">
        <v>44536</v>
      </c>
      <c r="F50" s="4" t="s">
        <v>50</v>
      </c>
      <c r="G50" s="4" t="s">
        <v>30</v>
      </c>
      <c r="H50" s="10">
        <v>11300</v>
      </c>
      <c r="I50" s="10">
        <f t="shared" si="0"/>
        <v>45200</v>
      </c>
      <c r="J50" s="20"/>
      <c r="K50" s="21"/>
      <c r="L50" s="21"/>
      <c r="M50" s="21"/>
      <c r="N50" s="21"/>
      <c r="O50" s="21"/>
      <c r="P50" s="22"/>
      <c r="Q50" s="22"/>
      <c r="R50" s="27"/>
    </row>
    <row r="51" spans="1:18" ht="15" x14ac:dyDescent="0.25">
      <c r="A51" s="5" t="s">
        <v>523</v>
      </c>
      <c r="B51" s="6" t="s">
        <v>76</v>
      </c>
      <c r="C51" s="6" t="s">
        <v>90</v>
      </c>
      <c r="D51" s="6">
        <v>2</v>
      </c>
      <c r="E51" s="15">
        <v>44540</v>
      </c>
      <c r="F51" s="6" t="s">
        <v>67</v>
      </c>
      <c r="G51" s="6" t="s">
        <v>30</v>
      </c>
      <c r="H51" s="11">
        <v>40690</v>
      </c>
      <c r="I51" s="11">
        <f t="shared" si="0"/>
        <v>81380</v>
      </c>
      <c r="J51" s="23"/>
      <c r="K51" s="24"/>
      <c r="L51" s="24"/>
      <c r="M51" s="24"/>
      <c r="N51" s="24"/>
      <c r="O51" s="24"/>
      <c r="P51" s="25"/>
      <c r="Q51" s="25"/>
      <c r="R51" s="28"/>
    </row>
    <row r="52" spans="1:18" ht="15" x14ac:dyDescent="0.25">
      <c r="A52" s="3" t="s">
        <v>524</v>
      </c>
      <c r="B52" s="4" t="s">
        <v>65</v>
      </c>
      <c r="C52" s="4" t="s">
        <v>91</v>
      </c>
      <c r="D52" s="4">
        <v>3</v>
      </c>
      <c r="E52" s="14">
        <v>44229</v>
      </c>
      <c r="F52" s="4" t="s">
        <v>70</v>
      </c>
      <c r="G52" s="4" t="s">
        <v>30</v>
      </c>
      <c r="H52" s="10">
        <v>21930</v>
      </c>
      <c r="I52" s="10">
        <f t="shared" si="0"/>
        <v>65790</v>
      </c>
      <c r="J52" s="20"/>
      <c r="K52" s="21"/>
      <c r="L52" s="21"/>
      <c r="M52" s="21"/>
      <c r="N52" s="21"/>
      <c r="O52" s="21"/>
      <c r="P52" s="22"/>
      <c r="Q52" s="22"/>
      <c r="R52" s="27"/>
    </row>
    <row r="53" spans="1:18" ht="15" x14ac:dyDescent="0.25">
      <c r="A53" s="5" t="s">
        <v>525</v>
      </c>
      <c r="B53" s="6" t="s">
        <v>51</v>
      </c>
      <c r="C53" s="6" t="s">
        <v>92</v>
      </c>
      <c r="D53" s="6">
        <v>3</v>
      </c>
      <c r="E53" s="15">
        <v>44244</v>
      </c>
      <c r="F53" s="6" t="s">
        <v>4</v>
      </c>
      <c r="G53" s="6" t="s">
        <v>30</v>
      </c>
      <c r="H53" s="11">
        <v>43370</v>
      </c>
      <c r="I53" s="11">
        <f t="shared" si="0"/>
        <v>130110</v>
      </c>
      <c r="J53" s="23"/>
      <c r="K53" s="24"/>
      <c r="L53" s="24"/>
      <c r="M53" s="24"/>
      <c r="N53" s="24"/>
      <c r="O53" s="24"/>
      <c r="P53" s="25"/>
      <c r="Q53" s="25"/>
      <c r="R53" s="28"/>
    </row>
    <row r="54" spans="1:18" ht="15" x14ac:dyDescent="0.25">
      <c r="A54" s="3" t="s">
        <v>526</v>
      </c>
      <c r="B54" s="4" t="s">
        <v>76</v>
      </c>
      <c r="C54" s="4" t="s">
        <v>87</v>
      </c>
      <c r="D54" s="4">
        <v>1</v>
      </c>
      <c r="E54" s="14">
        <v>44240</v>
      </c>
      <c r="F54" s="4" t="s">
        <v>35</v>
      </c>
      <c r="G54" s="4" t="s">
        <v>30</v>
      </c>
      <c r="H54" s="10">
        <v>24610</v>
      </c>
      <c r="I54" s="10">
        <f t="shared" si="0"/>
        <v>24610</v>
      </c>
      <c r="J54" s="20"/>
      <c r="K54" s="21"/>
      <c r="L54" s="21"/>
      <c r="M54" s="21"/>
      <c r="N54" s="21"/>
      <c r="O54" s="21"/>
      <c r="P54" s="22"/>
      <c r="Q54" s="22"/>
      <c r="R54" s="27"/>
    </row>
    <row r="55" spans="1:18" ht="15" x14ac:dyDescent="0.25">
      <c r="A55" s="5" t="s">
        <v>527</v>
      </c>
      <c r="B55" s="6" t="s">
        <v>46</v>
      </c>
      <c r="C55" s="6" t="s">
        <v>47</v>
      </c>
      <c r="D55" s="6">
        <v>3</v>
      </c>
      <c r="E55" s="15">
        <v>44230</v>
      </c>
      <c r="F55" s="6" t="s">
        <v>6</v>
      </c>
      <c r="G55" s="6" t="s">
        <v>30</v>
      </c>
      <c r="H55" s="11">
        <v>25950</v>
      </c>
      <c r="I55" s="11">
        <f t="shared" si="0"/>
        <v>77850</v>
      </c>
      <c r="J55" s="23"/>
      <c r="K55" s="24"/>
      <c r="L55" s="24"/>
      <c r="M55" s="24"/>
      <c r="N55" s="24"/>
      <c r="O55" s="24"/>
      <c r="P55" s="25"/>
      <c r="Q55" s="25"/>
      <c r="R55" s="28"/>
    </row>
    <row r="56" spans="1:18" ht="15" x14ac:dyDescent="0.25">
      <c r="A56" s="3" t="s">
        <v>528</v>
      </c>
      <c r="B56" s="4" t="s">
        <v>71</v>
      </c>
      <c r="C56" s="4" t="s">
        <v>93</v>
      </c>
      <c r="D56" s="4">
        <v>1</v>
      </c>
      <c r="E56" s="14">
        <v>44248</v>
      </c>
      <c r="F56" s="4" t="s">
        <v>6</v>
      </c>
      <c r="G56" s="4" t="s">
        <v>30</v>
      </c>
      <c r="H56" s="10">
        <v>25950</v>
      </c>
      <c r="I56" s="10">
        <f t="shared" si="0"/>
        <v>25950</v>
      </c>
      <c r="J56" s="20"/>
      <c r="K56" s="21"/>
      <c r="L56" s="21"/>
      <c r="M56" s="21"/>
      <c r="N56" s="21"/>
      <c r="O56" s="21"/>
      <c r="P56" s="22"/>
      <c r="Q56" s="22"/>
      <c r="R56" s="27"/>
    </row>
    <row r="57" spans="1:18" ht="15" x14ac:dyDescent="0.25">
      <c r="A57" s="5" t="s">
        <v>529</v>
      </c>
      <c r="B57" s="6" t="s">
        <v>74</v>
      </c>
      <c r="C57" s="6" t="s">
        <v>94</v>
      </c>
      <c r="D57" s="6">
        <v>1</v>
      </c>
      <c r="E57" s="15">
        <v>44239</v>
      </c>
      <c r="F57" s="6" t="s">
        <v>35</v>
      </c>
      <c r="G57" s="6" t="s">
        <v>30</v>
      </c>
      <c r="H57" s="11">
        <v>24610</v>
      </c>
      <c r="I57" s="11">
        <f t="shared" si="0"/>
        <v>24610</v>
      </c>
      <c r="J57" s="23"/>
      <c r="K57" s="24"/>
      <c r="L57" s="24"/>
      <c r="M57" s="24"/>
      <c r="N57" s="24"/>
      <c r="O57" s="24"/>
      <c r="P57" s="25"/>
      <c r="Q57" s="25"/>
      <c r="R57" s="28"/>
    </row>
    <row r="58" spans="1:18" ht="15" x14ac:dyDescent="0.25">
      <c r="A58" s="3" t="s">
        <v>530</v>
      </c>
      <c r="B58" s="4" t="s">
        <v>65</v>
      </c>
      <c r="C58" s="4" t="s">
        <v>95</v>
      </c>
      <c r="D58" s="4">
        <v>1</v>
      </c>
      <c r="E58" s="14">
        <v>44232</v>
      </c>
      <c r="F58" s="4" t="s">
        <v>35</v>
      </c>
      <c r="G58" s="4" t="s">
        <v>30</v>
      </c>
      <c r="H58" s="10">
        <v>24610</v>
      </c>
      <c r="I58" s="10">
        <f t="shared" si="0"/>
        <v>24610</v>
      </c>
      <c r="J58" s="20"/>
      <c r="K58" s="21"/>
      <c r="L58" s="21"/>
      <c r="M58" s="21"/>
      <c r="N58" s="21"/>
      <c r="O58" s="21"/>
      <c r="P58" s="22"/>
      <c r="Q58" s="22"/>
      <c r="R58" s="27"/>
    </row>
    <row r="59" spans="1:18" ht="15" x14ac:dyDescent="0.25">
      <c r="A59" s="5" t="s">
        <v>531</v>
      </c>
      <c r="B59" s="6" t="s">
        <v>71</v>
      </c>
      <c r="C59" s="6" t="s">
        <v>72</v>
      </c>
      <c r="D59" s="6">
        <v>3</v>
      </c>
      <c r="E59" s="15">
        <v>44237</v>
      </c>
      <c r="F59" s="6" t="s">
        <v>7</v>
      </c>
      <c r="G59" s="6" t="s">
        <v>30</v>
      </c>
      <c r="H59" s="11">
        <v>39350</v>
      </c>
      <c r="I59" s="11">
        <f t="shared" si="0"/>
        <v>118050</v>
      </c>
      <c r="J59" s="23"/>
      <c r="K59" s="24"/>
      <c r="L59" s="24"/>
      <c r="M59" s="24"/>
      <c r="N59" s="24"/>
      <c r="O59" s="24"/>
      <c r="P59" s="25"/>
      <c r="Q59" s="25"/>
      <c r="R59" s="28"/>
    </row>
    <row r="60" spans="1:18" ht="15" x14ac:dyDescent="0.25">
      <c r="A60" s="3" t="s">
        <v>532</v>
      </c>
      <c r="B60" s="4" t="s">
        <v>51</v>
      </c>
      <c r="C60" s="4" t="s">
        <v>96</v>
      </c>
      <c r="D60" s="4">
        <v>2</v>
      </c>
      <c r="E60" s="14">
        <v>44251</v>
      </c>
      <c r="F60" s="4" t="s">
        <v>55</v>
      </c>
      <c r="G60" s="4" t="s">
        <v>30</v>
      </c>
      <c r="H60" s="10">
        <v>38010</v>
      </c>
      <c r="I60" s="10">
        <f t="shared" si="0"/>
        <v>76020</v>
      </c>
      <c r="J60" s="20"/>
      <c r="K60" s="21"/>
      <c r="L60" s="21"/>
      <c r="M60" s="21"/>
      <c r="N60" s="21"/>
      <c r="O60" s="21"/>
      <c r="P60" s="22"/>
      <c r="Q60" s="22"/>
      <c r="R60" s="27"/>
    </row>
    <row r="61" spans="1:18" ht="15" x14ac:dyDescent="0.25">
      <c r="A61" s="5" t="s">
        <v>533</v>
      </c>
      <c r="B61" s="6" t="s">
        <v>53</v>
      </c>
      <c r="C61" s="6" t="s">
        <v>54</v>
      </c>
      <c r="D61" s="6">
        <v>3</v>
      </c>
      <c r="E61" s="15">
        <v>44228</v>
      </c>
      <c r="F61" s="6" t="s">
        <v>38</v>
      </c>
      <c r="G61" s="6" t="s">
        <v>39</v>
      </c>
      <c r="H61" s="11">
        <v>19600</v>
      </c>
      <c r="I61" s="11">
        <f t="shared" si="0"/>
        <v>58800</v>
      </c>
      <c r="J61" s="23"/>
      <c r="K61" s="24"/>
      <c r="L61" s="24"/>
      <c r="M61" s="24"/>
      <c r="N61" s="24"/>
      <c r="O61" s="24"/>
      <c r="P61" s="25"/>
      <c r="Q61" s="25"/>
      <c r="R61" s="28"/>
    </row>
    <row r="62" spans="1:18" ht="15" x14ac:dyDescent="0.25">
      <c r="A62" s="3" t="s">
        <v>534</v>
      </c>
      <c r="B62" s="4" t="s">
        <v>41</v>
      </c>
      <c r="C62" s="4" t="s">
        <v>97</v>
      </c>
      <c r="D62" s="4">
        <v>3</v>
      </c>
      <c r="E62" s="14">
        <v>44234</v>
      </c>
      <c r="F62" s="4" t="s">
        <v>9</v>
      </c>
      <c r="G62" s="4" t="s">
        <v>30</v>
      </c>
      <c r="H62" s="10">
        <v>28630</v>
      </c>
      <c r="I62" s="10">
        <f t="shared" si="0"/>
        <v>85890</v>
      </c>
      <c r="J62" s="20"/>
      <c r="K62" s="21"/>
      <c r="L62" s="21"/>
      <c r="M62" s="21"/>
      <c r="N62" s="21"/>
      <c r="O62" s="21"/>
      <c r="P62" s="22"/>
      <c r="Q62" s="22"/>
      <c r="R62" s="27"/>
    </row>
    <row r="63" spans="1:18" ht="15" x14ac:dyDescent="0.25">
      <c r="A63" s="5" t="s">
        <v>535</v>
      </c>
      <c r="B63" s="6" t="s">
        <v>36</v>
      </c>
      <c r="C63" s="6" t="s">
        <v>98</v>
      </c>
      <c r="D63" s="6">
        <v>3</v>
      </c>
      <c r="E63" s="15">
        <v>44232</v>
      </c>
      <c r="F63" s="6" t="s">
        <v>9</v>
      </c>
      <c r="G63" s="6" t="s">
        <v>30</v>
      </c>
      <c r="H63" s="11">
        <v>28630</v>
      </c>
      <c r="I63" s="11">
        <f t="shared" si="0"/>
        <v>85890</v>
      </c>
      <c r="J63" s="23"/>
      <c r="K63" s="24"/>
      <c r="L63" s="24"/>
      <c r="M63" s="24"/>
      <c r="N63" s="24"/>
      <c r="O63" s="24"/>
      <c r="P63" s="25"/>
      <c r="Q63" s="25"/>
      <c r="R63" s="28"/>
    </row>
    <row r="64" spans="1:18" ht="15" x14ac:dyDescent="0.25">
      <c r="A64" s="3" t="s">
        <v>536</v>
      </c>
      <c r="B64" s="4" t="s">
        <v>43</v>
      </c>
      <c r="C64" s="4" t="s">
        <v>44</v>
      </c>
      <c r="D64" s="4">
        <v>1</v>
      </c>
      <c r="E64" s="14">
        <v>44233</v>
      </c>
      <c r="F64" s="4" t="s">
        <v>60</v>
      </c>
      <c r="G64" s="4" t="s">
        <v>30</v>
      </c>
      <c r="H64" s="10">
        <v>33990</v>
      </c>
      <c r="I64" s="10">
        <f t="shared" si="0"/>
        <v>33990</v>
      </c>
      <c r="J64" s="20"/>
      <c r="K64" s="21"/>
      <c r="L64" s="21"/>
      <c r="M64" s="21"/>
      <c r="N64" s="21"/>
      <c r="O64" s="21"/>
      <c r="P64" s="22"/>
      <c r="Q64" s="22"/>
      <c r="R64" s="27"/>
    </row>
    <row r="65" spans="1:18" ht="15" x14ac:dyDescent="0.25">
      <c r="A65" s="5" t="s">
        <v>537</v>
      </c>
      <c r="B65" s="6" t="s">
        <v>63</v>
      </c>
      <c r="C65" s="6" t="s">
        <v>85</v>
      </c>
      <c r="D65" s="6">
        <v>4</v>
      </c>
      <c r="E65" s="15">
        <v>44243</v>
      </c>
      <c r="F65" s="6" t="s">
        <v>60</v>
      </c>
      <c r="G65" s="6" t="s">
        <v>30</v>
      </c>
      <c r="H65" s="11">
        <v>33990</v>
      </c>
      <c r="I65" s="11">
        <f t="shared" si="0"/>
        <v>135960</v>
      </c>
      <c r="J65" s="23"/>
      <c r="K65" s="24"/>
      <c r="L65" s="24"/>
      <c r="M65" s="24"/>
      <c r="N65" s="24"/>
      <c r="O65" s="24"/>
      <c r="P65" s="25"/>
      <c r="Q65" s="25"/>
      <c r="R65" s="28"/>
    </row>
    <row r="66" spans="1:18" ht="15" x14ac:dyDescent="0.25">
      <c r="A66" s="3" t="s">
        <v>538</v>
      </c>
      <c r="B66" s="4" t="s">
        <v>46</v>
      </c>
      <c r="C66" s="4" t="s">
        <v>99</v>
      </c>
      <c r="D66" s="4">
        <v>2</v>
      </c>
      <c r="E66" s="14">
        <v>44239</v>
      </c>
      <c r="F66" s="4" t="s">
        <v>8</v>
      </c>
      <c r="G66" s="4" t="s">
        <v>30</v>
      </c>
      <c r="H66" s="10">
        <v>32650</v>
      </c>
      <c r="I66" s="10">
        <f t="shared" ref="I66:I129" si="1">D66*H66</f>
        <v>65300</v>
      </c>
      <c r="J66" s="20"/>
      <c r="K66" s="21"/>
      <c r="L66" s="21"/>
      <c r="M66" s="21"/>
      <c r="N66" s="21"/>
      <c r="O66" s="21"/>
      <c r="P66" s="22"/>
      <c r="Q66" s="22"/>
      <c r="R66" s="27"/>
    </row>
    <row r="67" spans="1:18" ht="15" x14ac:dyDescent="0.25">
      <c r="A67" s="5" t="s">
        <v>539</v>
      </c>
      <c r="B67" s="6" t="s">
        <v>51</v>
      </c>
      <c r="C67" s="6" t="s">
        <v>96</v>
      </c>
      <c r="D67" s="6">
        <v>1</v>
      </c>
      <c r="E67" s="15">
        <v>44238</v>
      </c>
      <c r="F67" s="6" t="s">
        <v>48</v>
      </c>
      <c r="G67" s="6" t="s">
        <v>30</v>
      </c>
      <c r="H67" s="11">
        <v>35330</v>
      </c>
      <c r="I67" s="11">
        <f t="shared" si="1"/>
        <v>35330</v>
      </c>
      <c r="J67" s="23"/>
      <c r="K67" s="24"/>
      <c r="L67" s="24"/>
      <c r="M67" s="24"/>
      <c r="N67" s="24"/>
      <c r="O67" s="24"/>
      <c r="P67" s="25"/>
      <c r="Q67" s="25"/>
      <c r="R67" s="28"/>
    </row>
    <row r="68" spans="1:18" ht="15" x14ac:dyDescent="0.25">
      <c r="A68" s="3" t="s">
        <v>540</v>
      </c>
      <c r="B68" s="4" t="s">
        <v>46</v>
      </c>
      <c r="C68" s="4" t="s">
        <v>99</v>
      </c>
      <c r="D68" s="4">
        <v>2</v>
      </c>
      <c r="E68" s="14">
        <v>44255</v>
      </c>
      <c r="F68" s="4" t="s">
        <v>50</v>
      </c>
      <c r="G68" s="4" t="s">
        <v>30</v>
      </c>
      <c r="H68" s="10">
        <v>11300</v>
      </c>
      <c r="I68" s="10">
        <f t="shared" si="1"/>
        <v>22600</v>
      </c>
      <c r="J68" s="20"/>
      <c r="K68" s="21"/>
      <c r="L68" s="21"/>
      <c r="M68" s="21"/>
      <c r="N68" s="21"/>
      <c r="O68" s="21"/>
      <c r="P68" s="22"/>
      <c r="Q68" s="22"/>
      <c r="R68" s="27"/>
    </row>
    <row r="69" spans="1:18" ht="15" x14ac:dyDescent="0.25">
      <c r="A69" s="5" t="s">
        <v>541</v>
      </c>
      <c r="B69" s="6" t="s">
        <v>76</v>
      </c>
      <c r="C69" s="6" t="s">
        <v>90</v>
      </c>
      <c r="D69" s="6">
        <v>1</v>
      </c>
      <c r="E69" s="15">
        <v>44270</v>
      </c>
      <c r="F69" s="6" t="s">
        <v>29</v>
      </c>
      <c r="G69" s="6" t="s">
        <v>30</v>
      </c>
      <c r="H69" s="11">
        <v>20590</v>
      </c>
      <c r="I69" s="11">
        <f t="shared" si="1"/>
        <v>20590</v>
      </c>
      <c r="J69" s="23"/>
      <c r="K69" s="24"/>
      <c r="L69" s="24"/>
      <c r="M69" s="24"/>
      <c r="N69" s="24"/>
      <c r="O69" s="24"/>
      <c r="P69" s="25"/>
      <c r="Q69" s="25"/>
      <c r="R69" s="28"/>
    </row>
    <row r="70" spans="1:18" ht="15" x14ac:dyDescent="0.25">
      <c r="A70" s="3" t="s">
        <v>542</v>
      </c>
      <c r="B70" s="4" t="s">
        <v>33</v>
      </c>
      <c r="C70" s="4" t="s">
        <v>49</v>
      </c>
      <c r="D70" s="4">
        <v>4</v>
      </c>
      <c r="E70" s="14">
        <v>44263</v>
      </c>
      <c r="F70" s="4" t="s">
        <v>100</v>
      </c>
      <c r="G70" s="4" t="s">
        <v>30</v>
      </c>
      <c r="H70" s="10">
        <v>42030</v>
      </c>
      <c r="I70" s="10">
        <f t="shared" si="1"/>
        <v>168120</v>
      </c>
      <c r="J70" s="20"/>
      <c r="K70" s="21"/>
      <c r="L70" s="21"/>
      <c r="M70" s="21"/>
      <c r="N70" s="21"/>
      <c r="O70" s="21"/>
      <c r="P70" s="22"/>
      <c r="Q70" s="22"/>
      <c r="R70" s="27"/>
    </row>
    <row r="71" spans="1:18" ht="15" x14ac:dyDescent="0.25">
      <c r="A71" s="5" t="s">
        <v>543</v>
      </c>
      <c r="B71" s="6" t="s">
        <v>56</v>
      </c>
      <c r="C71" s="6" t="s">
        <v>57</v>
      </c>
      <c r="D71" s="6">
        <v>3</v>
      </c>
      <c r="E71" s="15">
        <v>44277</v>
      </c>
      <c r="F71" s="6" t="s">
        <v>7</v>
      </c>
      <c r="G71" s="6" t="s">
        <v>30</v>
      </c>
      <c r="H71" s="11">
        <v>39350</v>
      </c>
      <c r="I71" s="11">
        <f t="shared" si="1"/>
        <v>118050</v>
      </c>
      <c r="J71" s="23"/>
      <c r="K71" s="24"/>
      <c r="L71" s="24"/>
      <c r="M71" s="24"/>
      <c r="N71" s="24"/>
      <c r="O71" s="24"/>
      <c r="P71" s="25"/>
      <c r="Q71" s="25"/>
      <c r="R71" s="28"/>
    </row>
    <row r="72" spans="1:18" ht="15" x14ac:dyDescent="0.25">
      <c r="A72" s="3" t="s">
        <v>544</v>
      </c>
      <c r="B72" s="4" t="s">
        <v>1</v>
      </c>
      <c r="C72" s="4" t="s">
        <v>101</v>
      </c>
      <c r="D72" s="4">
        <v>4</v>
      </c>
      <c r="E72" s="14">
        <v>44280</v>
      </c>
      <c r="F72" s="4" t="s">
        <v>55</v>
      </c>
      <c r="G72" s="4" t="s">
        <v>30</v>
      </c>
      <c r="H72" s="10">
        <v>38010</v>
      </c>
      <c r="I72" s="10">
        <f t="shared" si="1"/>
        <v>152040</v>
      </c>
      <c r="J72" s="20"/>
      <c r="K72" s="21"/>
      <c r="L72" s="21"/>
      <c r="M72" s="21"/>
      <c r="N72" s="21"/>
      <c r="O72" s="21"/>
      <c r="P72" s="22"/>
      <c r="Q72" s="22"/>
      <c r="R72" s="27"/>
    </row>
    <row r="73" spans="1:18" ht="15" x14ac:dyDescent="0.25">
      <c r="A73" s="5" t="s">
        <v>520</v>
      </c>
      <c r="B73" s="6" t="s">
        <v>46</v>
      </c>
      <c r="C73" s="6" t="s">
        <v>47</v>
      </c>
      <c r="D73" s="6">
        <v>4</v>
      </c>
      <c r="E73" s="15">
        <v>44281</v>
      </c>
      <c r="F73" s="6" t="s">
        <v>9</v>
      </c>
      <c r="G73" s="6" t="s">
        <v>30</v>
      </c>
      <c r="H73" s="11">
        <v>28630</v>
      </c>
      <c r="I73" s="11">
        <f t="shared" si="1"/>
        <v>114520</v>
      </c>
      <c r="J73" s="23"/>
      <c r="K73" s="24"/>
      <c r="L73" s="24"/>
      <c r="M73" s="24"/>
      <c r="N73" s="24"/>
      <c r="O73" s="24"/>
      <c r="P73" s="25"/>
      <c r="Q73" s="25"/>
      <c r="R73" s="28"/>
    </row>
    <row r="74" spans="1:18" ht="15" x14ac:dyDescent="0.25">
      <c r="A74" s="3" t="s">
        <v>545</v>
      </c>
      <c r="B74" s="4" t="s">
        <v>51</v>
      </c>
      <c r="C74" s="4" t="s">
        <v>96</v>
      </c>
      <c r="D74" s="4">
        <v>3</v>
      </c>
      <c r="E74" s="14">
        <v>44270</v>
      </c>
      <c r="F74" s="4" t="s">
        <v>67</v>
      </c>
      <c r="G74" s="4" t="s">
        <v>30</v>
      </c>
      <c r="H74" s="10">
        <v>40690</v>
      </c>
      <c r="I74" s="10">
        <f t="shared" si="1"/>
        <v>122070</v>
      </c>
      <c r="J74" s="20"/>
      <c r="K74" s="21"/>
      <c r="L74" s="21"/>
      <c r="M74" s="21"/>
      <c r="N74" s="21"/>
      <c r="O74" s="21"/>
      <c r="P74" s="22"/>
      <c r="Q74" s="22"/>
      <c r="R74" s="27"/>
    </row>
    <row r="75" spans="1:18" ht="15" x14ac:dyDescent="0.25">
      <c r="A75" s="5" t="s">
        <v>546</v>
      </c>
      <c r="B75" s="6" t="s">
        <v>33</v>
      </c>
      <c r="C75" s="6" t="s">
        <v>49</v>
      </c>
      <c r="D75" s="6">
        <v>2</v>
      </c>
      <c r="E75" s="15">
        <v>44312</v>
      </c>
      <c r="F75" s="6" t="s">
        <v>29</v>
      </c>
      <c r="G75" s="6" t="s">
        <v>30</v>
      </c>
      <c r="H75" s="11">
        <v>20590</v>
      </c>
      <c r="I75" s="11">
        <f t="shared" si="1"/>
        <v>41180</v>
      </c>
      <c r="J75" s="23"/>
      <c r="K75" s="24"/>
      <c r="L75" s="24"/>
      <c r="M75" s="24"/>
      <c r="N75" s="24"/>
      <c r="O75" s="24"/>
      <c r="P75" s="25"/>
      <c r="Q75" s="25"/>
      <c r="R75" s="28"/>
    </row>
    <row r="76" spans="1:18" ht="15" x14ac:dyDescent="0.25">
      <c r="A76" s="3" t="s">
        <v>547</v>
      </c>
      <c r="B76" s="4" t="s">
        <v>43</v>
      </c>
      <c r="C76" s="4" t="s">
        <v>62</v>
      </c>
      <c r="D76" s="4">
        <v>4</v>
      </c>
      <c r="E76" s="14">
        <v>44312</v>
      </c>
      <c r="F76" s="4" t="s">
        <v>4</v>
      </c>
      <c r="G76" s="4" t="s">
        <v>30</v>
      </c>
      <c r="H76" s="10">
        <v>43370</v>
      </c>
      <c r="I76" s="10">
        <f t="shared" si="1"/>
        <v>173480</v>
      </c>
      <c r="J76" s="20"/>
      <c r="K76" s="21"/>
      <c r="L76" s="21"/>
      <c r="M76" s="21"/>
      <c r="N76" s="21"/>
      <c r="O76" s="21"/>
      <c r="P76" s="22"/>
      <c r="Q76" s="22"/>
      <c r="R76" s="27"/>
    </row>
    <row r="77" spans="1:18" ht="15" x14ac:dyDescent="0.25">
      <c r="A77" s="5" t="s">
        <v>548</v>
      </c>
      <c r="B77" s="6" t="s">
        <v>1</v>
      </c>
      <c r="C77" s="6" t="s">
        <v>31</v>
      </c>
      <c r="D77" s="6">
        <v>4</v>
      </c>
      <c r="E77" s="15">
        <v>44292</v>
      </c>
      <c r="F77" s="6" t="s">
        <v>4</v>
      </c>
      <c r="G77" s="6" t="s">
        <v>30</v>
      </c>
      <c r="H77" s="11">
        <v>43370</v>
      </c>
      <c r="I77" s="11">
        <f t="shared" si="1"/>
        <v>173480</v>
      </c>
      <c r="J77" s="23"/>
      <c r="K77" s="24"/>
      <c r="L77" s="24"/>
      <c r="M77" s="24"/>
      <c r="N77" s="24"/>
      <c r="O77" s="24"/>
      <c r="P77" s="25"/>
      <c r="Q77" s="25"/>
      <c r="R77" s="28"/>
    </row>
    <row r="78" spans="1:18" ht="15" x14ac:dyDescent="0.25">
      <c r="A78" s="3" t="s">
        <v>549</v>
      </c>
      <c r="B78" s="4" t="s">
        <v>74</v>
      </c>
      <c r="C78" s="4" t="s">
        <v>88</v>
      </c>
      <c r="D78" s="4">
        <v>4</v>
      </c>
      <c r="E78" s="14">
        <v>44296</v>
      </c>
      <c r="F78" s="4" t="s">
        <v>6</v>
      </c>
      <c r="G78" s="4" t="s">
        <v>30</v>
      </c>
      <c r="H78" s="10">
        <v>25950</v>
      </c>
      <c r="I78" s="10">
        <f t="shared" si="1"/>
        <v>103800</v>
      </c>
      <c r="J78" s="20"/>
      <c r="K78" s="21"/>
      <c r="L78" s="21"/>
      <c r="M78" s="21"/>
      <c r="N78" s="21"/>
      <c r="O78" s="21"/>
      <c r="P78" s="22"/>
      <c r="Q78" s="22"/>
      <c r="R78" s="27"/>
    </row>
    <row r="79" spans="1:18" ht="15" x14ac:dyDescent="0.25">
      <c r="A79" s="5" t="s">
        <v>550</v>
      </c>
      <c r="B79" s="6" t="s">
        <v>76</v>
      </c>
      <c r="C79" s="6" t="s">
        <v>87</v>
      </c>
      <c r="D79" s="6">
        <v>2</v>
      </c>
      <c r="E79" s="15">
        <v>44293</v>
      </c>
      <c r="F79" s="6" t="s">
        <v>86</v>
      </c>
      <c r="G79" s="6" t="s">
        <v>39</v>
      </c>
      <c r="H79" s="11">
        <v>15600</v>
      </c>
      <c r="I79" s="11">
        <f t="shared" si="1"/>
        <v>31200</v>
      </c>
      <c r="J79" s="23"/>
      <c r="K79" s="24"/>
      <c r="L79" s="24"/>
      <c r="M79" s="24"/>
      <c r="N79" s="24"/>
      <c r="O79" s="24"/>
      <c r="P79" s="25"/>
      <c r="Q79" s="25"/>
      <c r="R79" s="28"/>
    </row>
    <row r="80" spans="1:18" ht="15" x14ac:dyDescent="0.25">
      <c r="A80" s="3" t="s">
        <v>551</v>
      </c>
      <c r="B80" s="4" t="s">
        <v>56</v>
      </c>
      <c r="C80" s="4" t="s">
        <v>57</v>
      </c>
      <c r="D80" s="4">
        <v>3</v>
      </c>
      <c r="E80" s="14">
        <v>44311</v>
      </c>
      <c r="F80" s="4" t="s">
        <v>86</v>
      </c>
      <c r="G80" s="4" t="s">
        <v>39</v>
      </c>
      <c r="H80" s="10">
        <v>15600</v>
      </c>
      <c r="I80" s="10">
        <f t="shared" si="1"/>
        <v>46800</v>
      </c>
      <c r="J80" s="20"/>
      <c r="K80" s="21"/>
      <c r="L80" s="21"/>
      <c r="M80" s="21"/>
      <c r="N80" s="21"/>
      <c r="O80" s="21"/>
      <c r="P80" s="22"/>
      <c r="Q80" s="22"/>
      <c r="R80" s="27"/>
    </row>
    <row r="81" spans="1:18" ht="15" x14ac:dyDescent="0.25">
      <c r="A81" s="5" t="s">
        <v>552</v>
      </c>
      <c r="B81" s="6" t="s">
        <v>41</v>
      </c>
      <c r="C81" s="6" t="s">
        <v>78</v>
      </c>
      <c r="D81" s="6">
        <v>1</v>
      </c>
      <c r="E81" s="15">
        <v>44294</v>
      </c>
      <c r="F81" s="6" t="s">
        <v>7</v>
      </c>
      <c r="G81" s="6" t="s">
        <v>30</v>
      </c>
      <c r="H81" s="11">
        <v>39350</v>
      </c>
      <c r="I81" s="11">
        <f t="shared" si="1"/>
        <v>39350</v>
      </c>
      <c r="J81" s="23"/>
      <c r="K81" s="24"/>
      <c r="L81" s="24"/>
      <c r="M81" s="24"/>
      <c r="N81" s="24"/>
      <c r="O81" s="24"/>
      <c r="P81" s="25"/>
      <c r="Q81" s="25"/>
      <c r="R81" s="28"/>
    </row>
    <row r="82" spans="1:18" ht="15" x14ac:dyDescent="0.25">
      <c r="A82" s="3" t="s">
        <v>553</v>
      </c>
      <c r="B82" s="4" t="s">
        <v>71</v>
      </c>
      <c r="C82" s="4" t="s">
        <v>102</v>
      </c>
      <c r="D82" s="4">
        <v>2</v>
      </c>
      <c r="E82" s="14">
        <v>44316</v>
      </c>
      <c r="F82" s="4" t="s">
        <v>58</v>
      </c>
      <c r="G82" s="4" t="s">
        <v>30</v>
      </c>
      <c r="H82" s="10">
        <v>29970</v>
      </c>
      <c r="I82" s="10">
        <f t="shared" si="1"/>
        <v>59940</v>
      </c>
      <c r="J82" s="20"/>
      <c r="K82" s="21"/>
      <c r="L82" s="21"/>
      <c r="M82" s="21"/>
      <c r="N82" s="21"/>
      <c r="O82" s="21"/>
      <c r="P82" s="22"/>
      <c r="Q82" s="22"/>
      <c r="R82" s="27"/>
    </row>
    <row r="83" spans="1:18" ht="15" x14ac:dyDescent="0.25">
      <c r="A83" s="5" t="s">
        <v>554</v>
      </c>
      <c r="B83" s="6" t="s">
        <v>36</v>
      </c>
      <c r="C83" s="6" t="s">
        <v>37</v>
      </c>
      <c r="D83" s="6">
        <v>4</v>
      </c>
      <c r="E83" s="15">
        <v>44298</v>
      </c>
      <c r="F83" s="6" t="s">
        <v>9</v>
      </c>
      <c r="G83" s="6" t="s">
        <v>30</v>
      </c>
      <c r="H83" s="11">
        <v>28630</v>
      </c>
      <c r="I83" s="11">
        <f t="shared" si="1"/>
        <v>114520</v>
      </c>
      <c r="J83" s="23"/>
      <c r="K83" s="24"/>
      <c r="L83" s="24"/>
      <c r="M83" s="24"/>
      <c r="N83" s="24"/>
      <c r="O83" s="24"/>
      <c r="P83" s="25"/>
      <c r="Q83" s="25"/>
      <c r="R83" s="28"/>
    </row>
    <row r="84" spans="1:18" ht="15" x14ac:dyDescent="0.25">
      <c r="A84" s="3" t="s">
        <v>481</v>
      </c>
      <c r="B84" s="4" t="s">
        <v>2</v>
      </c>
      <c r="C84" s="4" t="s">
        <v>40</v>
      </c>
      <c r="D84" s="4">
        <v>1</v>
      </c>
      <c r="E84" s="14">
        <v>44293</v>
      </c>
      <c r="F84" s="4" t="s">
        <v>9</v>
      </c>
      <c r="G84" s="4" t="s">
        <v>30</v>
      </c>
      <c r="H84" s="10">
        <v>28630</v>
      </c>
      <c r="I84" s="10">
        <f t="shared" si="1"/>
        <v>28630</v>
      </c>
      <c r="J84" s="20"/>
      <c r="K84" s="21"/>
      <c r="L84" s="21"/>
      <c r="M84" s="21"/>
      <c r="N84" s="21"/>
      <c r="O84" s="21"/>
      <c r="P84" s="22"/>
      <c r="Q84" s="22"/>
      <c r="R84" s="27"/>
    </row>
    <row r="85" spans="1:18" ht="15" x14ac:dyDescent="0.25">
      <c r="A85" s="5" t="s">
        <v>555</v>
      </c>
      <c r="B85" s="6" t="s">
        <v>46</v>
      </c>
      <c r="C85" s="6" t="s">
        <v>99</v>
      </c>
      <c r="D85" s="6">
        <v>4</v>
      </c>
      <c r="E85" s="15">
        <v>44288</v>
      </c>
      <c r="F85" s="6" t="s">
        <v>10</v>
      </c>
      <c r="G85" s="6" t="s">
        <v>30</v>
      </c>
      <c r="H85" s="11">
        <v>44710</v>
      </c>
      <c r="I85" s="11">
        <f t="shared" si="1"/>
        <v>178840</v>
      </c>
      <c r="J85" s="23"/>
      <c r="K85" s="24"/>
      <c r="L85" s="24"/>
      <c r="M85" s="24"/>
      <c r="N85" s="24"/>
      <c r="O85" s="24"/>
      <c r="P85" s="25"/>
      <c r="Q85" s="25"/>
      <c r="R85" s="28"/>
    </row>
    <row r="86" spans="1:18" ht="15" x14ac:dyDescent="0.25">
      <c r="A86" s="3" t="s">
        <v>556</v>
      </c>
      <c r="B86" s="4" t="s">
        <v>68</v>
      </c>
      <c r="C86" s="4" t="s">
        <v>103</v>
      </c>
      <c r="D86" s="4">
        <v>2</v>
      </c>
      <c r="E86" s="14">
        <v>44302</v>
      </c>
      <c r="F86" s="4" t="s">
        <v>67</v>
      </c>
      <c r="G86" s="4" t="s">
        <v>30</v>
      </c>
      <c r="H86" s="10">
        <v>40690</v>
      </c>
      <c r="I86" s="10">
        <f t="shared" si="1"/>
        <v>81380</v>
      </c>
      <c r="J86" s="20"/>
      <c r="K86" s="21"/>
      <c r="L86" s="21"/>
      <c r="M86" s="21"/>
      <c r="N86" s="21"/>
      <c r="O86" s="21"/>
      <c r="P86" s="22"/>
      <c r="Q86" s="22"/>
      <c r="R86" s="27"/>
    </row>
    <row r="87" spans="1:18" ht="15" x14ac:dyDescent="0.25">
      <c r="A87" s="5" t="s">
        <v>557</v>
      </c>
      <c r="B87" s="6" t="s">
        <v>71</v>
      </c>
      <c r="C87" s="6" t="s">
        <v>104</v>
      </c>
      <c r="D87" s="6">
        <v>3</v>
      </c>
      <c r="E87" s="15">
        <v>44294</v>
      </c>
      <c r="F87" s="6" t="s">
        <v>67</v>
      </c>
      <c r="G87" s="6" t="s">
        <v>30</v>
      </c>
      <c r="H87" s="11">
        <v>40690</v>
      </c>
      <c r="I87" s="11">
        <f t="shared" si="1"/>
        <v>122070</v>
      </c>
      <c r="J87" s="23"/>
      <c r="K87" s="24"/>
      <c r="L87" s="24"/>
      <c r="M87" s="24"/>
      <c r="N87" s="24"/>
      <c r="O87" s="24"/>
      <c r="P87" s="25"/>
      <c r="Q87" s="25"/>
      <c r="R87" s="28"/>
    </row>
    <row r="88" spans="1:18" ht="15" x14ac:dyDescent="0.25">
      <c r="A88" s="3" t="s">
        <v>558</v>
      </c>
      <c r="B88" s="4" t="s">
        <v>53</v>
      </c>
      <c r="C88" s="4" t="s">
        <v>105</v>
      </c>
      <c r="D88" s="4">
        <v>2</v>
      </c>
      <c r="E88" s="14">
        <v>44337</v>
      </c>
      <c r="F88" s="4" t="s">
        <v>3</v>
      </c>
      <c r="G88" s="4" t="s">
        <v>30</v>
      </c>
      <c r="H88" s="10">
        <v>19250</v>
      </c>
      <c r="I88" s="10">
        <f t="shared" si="1"/>
        <v>38500</v>
      </c>
      <c r="J88" s="20"/>
      <c r="K88" s="21"/>
      <c r="L88" s="21"/>
      <c r="M88" s="21"/>
      <c r="N88" s="21"/>
      <c r="O88" s="21"/>
      <c r="P88" s="22"/>
      <c r="Q88" s="22"/>
      <c r="R88" s="27"/>
    </row>
    <row r="89" spans="1:18" ht="15" x14ac:dyDescent="0.25">
      <c r="A89" s="5" t="s">
        <v>559</v>
      </c>
      <c r="B89" s="6" t="s">
        <v>46</v>
      </c>
      <c r="C89" s="6" t="s">
        <v>47</v>
      </c>
      <c r="D89" s="6">
        <v>4</v>
      </c>
      <c r="E89" s="15">
        <v>44339</v>
      </c>
      <c r="F89" s="6" t="s">
        <v>32</v>
      </c>
      <c r="G89" s="6" t="s">
        <v>30</v>
      </c>
      <c r="H89" s="11">
        <v>17910</v>
      </c>
      <c r="I89" s="11">
        <f t="shared" si="1"/>
        <v>71640</v>
      </c>
      <c r="J89" s="23"/>
      <c r="K89" s="24"/>
      <c r="L89" s="24"/>
      <c r="M89" s="24"/>
      <c r="N89" s="24"/>
      <c r="O89" s="24"/>
      <c r="P89" s="25"/>
      <c r="Q89" s="25"/>
      <c r="R89" s="28"/>
    </row>
    <row r="90" spans="1:18" ht="15" x14ac:dyDescent="0.25">
      <c r="A90" s="3" t="s">
        <v>560</v>
      </c>
      <c r="B90" s="4" t="s">
        <v>71</v>
      </c>
      <c r="C90" s="4" t="s">
        <v>93</v>
      </c>
      <c r="D90" s="4">
        <v>4</v>
      </c>
      <c r="E90" s="14">
        <v>44345</v>
      </c>
      <c r="F90" s="4" t="s">
        <v>5</v>
      </c>
      <c r="G90" s="4" t="s">
        <v>30</v>
      </c>
      <c r="H90" s="10">
        <v>36670</v>
      </c>
      <c r="I90" s="10">
        <f t="shared" si="1"/>
        <v>146680</v>
      </c>
      <c r="J90" s="20"/>
      <c r="K90" s="21"/>
      <c r="L90" s="21"/>
      <c r="M90" s="21"/>
      <c r="N90" s="21"/>
      <c r="O90" s="21"/>
      <c r="P90" s="22"/>
      <c r="Q90" s="22"/>
      <c r="R90" s="27"/>
    </row>
    <row r="91" spans="1:18" ht="15" x14ac:dyDescent="0.25">
      <c r="A91" s="5" t="s">
        <v>561</v>
      </c>
      <c r="B91" s="6" t="s">
        <v>68</v>
      </c>
      <c r="C91" s="6" t="s">
        <v>106</v>
      </c>
      <c r="D91" s="6">
        <v>1</v>
      </c>
      <c r="E91" s="15">
        <v>44343</v>
      </c>
      <c r="F91" s="6" t="s">
        <v>86</v>
      </c>
      <c r="G91" s="6" t="s">
        <v>39</v>
      </c>
      <c r="H91" s="11">
        <v>15600</v>
      </c>
      <c r="I91" s="11">
        <f t="shared" si="1"/>
        <v>15600</v>
      </c>
      <c r="J91" s="23"/>
      <c r="K91" s="24"/>
      <c r="L91" s="24"/>
      <c r="M91" s="24"/>
      <c r="N91" s="24"/>
      <c r="O91" s="24"/>
      <c r="P91" s="25"/>
      <c r="Q91" s="25"/>
      <c r="R91" s="28"/>
    </row>
    <row r="92" spans="1:18" ht="15" x14ac:dyDescent="0.25">
      <c r="A92" s="3" t="s">
        <v>562</v>
      </c>
      <c r="B92" s="4" t="s">
        <v>36</v>
      </c>
      <c r="C92" s="4" t="s">
        <v>98</v>
      </c>
      <c r="D92" s="4">
        <v>4</v>
      </c>
      <c r="E92" s="14">
        <v>44340</v>
      </c>
      <c r="F92" s="4" t="s">
        <v>38</v>
      </c>
      <c r="G92" s="4" t="s">
        <v>39</v>
      </c>
      <c r="H92" s="10">
        <v>19600</v>
      </c>
      <c r="I92" s="10">
        <f t="shared" si="1"/>
        <v>78400</v>
      </c>
      <c r="J92" s="20"/>
      <c r="K92" s="21"/>
      <c r="L92" s="21"/>
      <c r="M92" s="21"/>
      <c r="N92" s="21"/>
      <c r="O92" s="21"/>
      <c r="P92" s="22"/>
      <c r="Q92" s="22"/>
      <c r="R92" s="27"/>
    </row>
    <row r="93" spans="1:18" ht="15" x14ac:dyDescent="0.25">
      <c r="A93" s="5" t="s">
        <v>563</v>
      </c>
      <c r="B93" s="6" t="s">
        <v>43</v>
      </c>
      <c r="C93" s="6" t="s">
        <v>79</v>
      </c>
      <c r="D93" s="6">
        <v>4</v>
      </c>
      <c r="E93" s="15">
        <v>44329</v>
      </c>
      <c r="F93" s="6" t="s">
        <v>38</v>
      </c>
      <c r="G93" s="6" t="s">
        <v>39</v>
      </c>
      <c r="H93" s="11">
        <v>19600</v>
      </c>
      <c r="I93" s="11">
        <f t="shared" si="1"/>
        <v>78400</v>
      </c>
      <c r="J93" s="23"/>
      <c r="K93" s="24"/>
      <c r="L93" s="24"/>
      <c r="M93" s="24"/>
      <c r="N93" s="24"/>
      <c r="O93" s="24"/>
      <c r="P93" s="25"/>
      <c r="Q93" s="25"/>
      <c r="R93" s="28"/>
    </row>
    <row r="94" spans="1:18" ht="15" x14ac:dyDescent="0.25">
      <c r="A94" s="3" t="s">
        <v>564</v>
      </c>
      <c r="B94" s="4" t="s">
        <v>53</v>
      </c>
      <c r="C94" s="4" t="s">
        <v>107</v>
      </c>
      <c r="D94" s="4">
        <v>2</v>
      </c>
      <c r="E94" s="14">
        <v>44320</v>
      </c>
      <c r="F94" s="4" t="s">
        <v>60</v>
      </c>
      <c r="G94" s="4" t="s">
        <v>30</v>
      </c>
      <c r="H94" s="10">
        <v>33990</v>
      </c>
      <c r="I94" s="10">
        <f t="shared" si="1"/>
        <v>67980</v>
      </c>
      <c r="J94" s="20"/>
      <c r="K94" s="21"/>
      <c r="L94" s="21"/>
      <c r="M94" s="21"/>
      <c r="N94" s="21"/>
      <c r="O94" s="21"/>
      <c r="P94" s="22"/>
      <c r="Q94" s="22"/>
      <c r="R94" s="27"/>
    </row>
    <row r="95" spans="1:18" ht="15" x14ac:dyDescent="0.25">
      <c r="A95" s="5" t="s">
        <v>565</v>
      </c>
      <c r="B95" s="6" t="s">
        <v>0</v>
      </c>
      <c r="C95" s="6" t="s">
        <v>108</v>
      </c>
      <c r="D95" s="6">
        <v>4</v>
      </c>
      <c r="E95" s="15">
        <v>44360</v>
      </c>
      <c r="F95" s="6" t="s">
        <v>100</v>
      </c>
      <c r="G95" s="6" t="s">
        <v>30</v>
      </c>
      <c r="H95" s="11">
        <v>42030</v>
      </c>
      <c r="I95" s="11">
        <f t="shared" si="1"/>
        <v>168120</v>
      </c>
      <c r="J95" s="23"/>
      <c r="K95" s="24"/>
      <c r="L95" s="24"/>
      <c r="M95" s="24"/>
      <c r="N95" s="24"/>
      <c r="O95" s="24"/>
      <c r="P95" s="25"/>
      <c r="Q95" s="25"/>
      <c r="R95" s="28"/>
    </row>
    <row r="96" spans="1:18" ht="15" x14ac:dyDescent="0.25">
      <c r="A96" s="3" t="s">
        <v>566</v>
      </c>
      <c r="B96" s="4" t="s">
        <v>0</v>
      </c>
      <c r="C96" s="4" t="s">
        <v>109</v>
      </c>
      <c r="D96" s="4">
        <v>1</v>
      </c>
      <c r="E96" s="14">
        <v>44376</v>
      </c>
      <c r="F96" s="4" t="s">
        <v>5</v>
      </c>
      <c r="G96" s="4" t="s">
        <v>30</v>
      </c>
      <c r="H96" s="10">
        <v>36670</v>
      </c>
      <c r="I96" s="10">
        <f t="shared" si="1"/>
        <v>36670</v>
      </c>
      <c r="J96" s="20"/>
      <c r="K96" s="21"/>
      <c r="L96" s="21"/>
      <c r="M96" s="21"/>
      <c r="N96" s="21"/>
      <c r="O96" s="21"/>
      <c r="P96" s="22"/>
      <c r="Q96" s="22"/>
      <c r="R96" s="27"/>
    </row>
    <row r="97" spans="1:18" ht="15" x14ac:dyDescent="0.25">
      <c r="A97" s="5" t="s">
        <v>501</v>
      </c>
      <c r="B97" s="6" t="s">
        <v>71</v>
      </c>
      <c r="C97" s="6" t="s">
        <v>72</v>
      </c>
      <c r="D97" s="6">
        <v>1</v>
      </c>
      <c r="E97" s="15">
        <v>44371</v>
      </c>
      <c r="F97" s="6" t="s">
        <v>35</v>
      </c>
      <c r="G97" s="6" t="s">
        <v>30</v>
      </c>
      <c r="H97" s="11">
        <v>24610</v>
      </c>
      <c r="I97" s="11">
        <f t="shared" si="1"/>
        <v>24610</v>
      </c>
      <c r="J97" s="23"/>
      <c r="K97" s="24"/>
      <c r="L97" s="24"/>
      <c r="M97" s="24"/>
      <c r="N97" s="24"/>
      <c r="O97" s="24"/>
      <c r="P97" s="25"/>
      <c r="Q97" s="25"/>
      <c r="R97" s="28"/>
    </row>
    <row r="98" spans="1:18" ht="15" x14ac:dyDescent="0.25">
      <c r="A98" s="3" t="s">
        <v>567</v>
      </c>
      <c r="B98" s="4" t="s">
        <v>53</v>
      </c>
      <c r="C98" s="4" t="s">
        <v>105</v>
      </c>
      <c r="D98" s="4">
        <v>1</v>
      </c>
      <c r="E98" s="14">
        <v>44368</v>
      </c>
      <c r="F98" s="4" t="s">
        <v>8</v>
      </c>
      <c r="G98" s="4" t="s">
        <v>30</v>
      </c>
      <c r="H98" s="10">
        <v>32650</v>
      </c>
      <c r="I98" s="10">
        <f t="shared" si="1"/>
        <v>32650</v>
      </c>
      <c r="J98" s="20"/>
      <c r="K98" s="21"/>
      <c r="L98" s="21"/>
      <c r="M98" s="21"/>
      <c r="N98" s="21"/>
      <c r="O98" s="21"/>
      <c r="P98" s="22"/>
      <c r="Q98" s="22"/>
      <c r="R98" s="27"/>
    </row>
    <row r="99" spans="1:18" ht="15" x14ac:dyDescent="0.25">
      <c r="A99" s="5" t="s">
        <v>568</v>
      </c>
      <c r="B99" s="6" t="s">
        <v>1</v>
      </c>
      <c r="C99" s="6" t="s">
        <v>110</v>
      </c>
      <c r="D99" s="6">
        <v>3</v>
      </c>
      <c r="E99" s="15">
        <v>44370</v>
      </c>
      <c r="F99" s="6" t="s">
        <v>82</v>
      </c>
      <c r="G99" s="6" t="s">
        <v>30</v>
      </c>
      <c r="H99" s="11">
        <v>31310</v>
      </c>
      <c r="I99" s="11">
        <f t="shared" si="1"/>
        <v>93930</v>
      </c>
      <c r="J99" s="23"/>
      <c r="K99" s="24"/>
      <c r="L99" s="24"/>
      <c r="M99" s="24"/>
      <c r="N99" s="24"/>
      <c r="O99" s="24"/>
      <c r="P99" s="25"/>
      <c r="Q99" s="25"/>
      <c r="R99" s="28"/>
    </row>
    <row r="100" spans="1:18" ht="15" x14ac:dyDescent="0.25">
      <c r="A100" s="3" t="s">
        <v>569</v>
      </c>
      <c r="B100" s="4" t="s">
        <v>56</v>
      </c>
      <c r="C100" s="4" t="s">
        <v>111</v>
      </c>
      <c r="D100" s="4">
        <v>1</v>
      </c>
      <c r="E100" s="14">
        <v>44362</v>
      </c>
      <c r="F100" s="4" t="s">
        <v>9</v>
      </c>
      <c r="G100" s="4" t="s">
        <v>30</v>
      </c>
      <c r="H100" s="10">
        <v>28630</v>
      </c>
      <c r="I100" s="10">
        <f t="shared" si="1"/>
        <v>28630</v>
      </c>
      <c r="J100" s="20"/>
      <c r="K100" s="21"/>
      <c r="L100" s="21"/>
      <c r="M100" s="21"/>
      <c r="N100" s="21"/>
      <c r="O100" s="21"/>
      <c r="P100" s="22"/>
      <c r="Q100" s="22"/>
      <c r="R100" s="27"/>
    </row>
    <row r="101" spans="1:18" ht="15" x14ac:dyDescent="0.25">
      <c r="A101" s="5" t="s">
        <v>570</v>
      </c>
      <c r="B101" s="6" t="s">
        <v>76</v>
      </c>
      <c r="C101" s="6" t="s">
        <v>90</v>
      </c>
      <c r="D101" s="6">
        <v>1</v>
      </c>
      <c r="E101" s="15">
        <v>44354</v>
      </c>
      <c r="F101" s="6" t="s">
        <v>58</v>
      </c>
      <c r="G101" s="6" t="s">
        <v>30</v>
      </c>
      <c r="H101" s="11">
        <v>29970</v>
      </c>
      <c r="I101" s="11">
        <f t="shared" si="1"/>
        <v>29970</v>
      </c>
      <c r="J101" s="23"/>
      <c r="K101" s="24"/>
      <c r="L101" s="24"/>
      <c r="M101" s="24"/>
      <c r="N101" s="24"/>
      <c r="O101" s="24"/>
      <c r="P101" s="25"/>
      <c r="Q101" s="25"/>
      <c r="R101" s="28"/>
    </row>
    <row r="102" spans="1:18" ht="15" x14ac:dyDescent="0.25">
      <c r="A102" s="3" t="s">
        <v>571</v>
      </c>
      <c r="B102" s="4" t="s">
        <v>0</v>
      </c>
      <c r="C102" s="4" t="s">
        <v>108</v>
      </c>
      <c r="D102" s="4">
        <v>4</v>
      </c>
      <c r="E102" s="14">
        <v>44363</v>
      </c>
      <c r="F102" s="4" t="s">
        <v>82</v>
      </c>
      <c r="G102" s="4" t="s">
        <v>30</v>
      </c>
      <c r="H102" s="10">
        <v>31310</v>
      </c>
      <c r="I102" s="10">
        <f t="shared" si="1"/>
        <v>125240</v>
      </c>
      <c r="J102" s="20"/>
      <c r="K102" s="21"/>
      <c r="L102" s="21"/>
      <c r="M102" s="21"/>
      <c r="N102" s="21"/>
      <c r="O102" s="21"/>
      <c r="P102" s="22"/>
      <c r="Q102" s="22"/>
      <c r="R102" s="27"/>
    </row>
    <row r="103" spans="1:18" ht="15" x14ac:dyDescent="0.25">
      <c r="A103" s="5" t="s">
        <v>572</v>
      </c>
      <c r="B103" s="6" t="s">
        <v>53</v>
      </c>
      <c r="C103" s="6" t="s">
        <v>107</v>
      </c>
      <c r="D103" s="6">
        <v>1</v>
      </c>
      <c r="E103" s="15">
        <v>44376</v>
      </c>
      <c r="F103" s="6" t="s">
        <v>82</v>
      </c>
      <c r="G103" s="6" t="s">
        <v>30</v>
      </c>
      <c r="H103" s="11">
        <v>31310</v>
      </c>
      <c r="I103" s="11">
        <f t="shared" si="1"/>
        <v>31310</v>
      </c>
      <c r="J103" s="23"/>
      <c r="K103" s="24"/>
      <c r="L103" s="24"/>
      <c r="M103" s="24"/>
      <c r="N103" s="24"/>
      <c r="O103" s="24"/>
      <c r="P103" s="25"/>
      <c r="Q103" s="25"/>
      <c r="R103" s="28"/>
    </row>
    <row r="104" spans="1:18" ht="15" x14ac:dyDescent="0.25">
      <c r="A104" s="3" t="s">
        <v>573</v>
      </c>
      <c r="B104" s="4" t="s">
        <v>74</v>
      </c>
      <c r="C104" s="4" t="s">
        <v>88</v>
      </c>
      <c r="D104" s="4">
        <v>1</v>
      </c>
      <c r="E104" s="14">
        <v>44357</v>
      </c>
      <c r="F104" s="4" t="s">
        <v>48</v>
      </c>
      <c r="G104" s="4" t="s">
        <v>30</v>
      </c>
      <c r="H104" s="10">
        <v>35330</v>
      </c>
      <c r="I104" s="10">
        <f t="shared" si="1"/>
        <v>35330</v>
      </c>
      <c r="J104" s="20"/>
      <c r="K104" s="21"/>
      <c r="L104" s="21"/>
      <c r="M104" s="21"/>
      <c r="N104" s="21"/>
      <c r="O104" s="21"/>
      <c r="P104" s="22"/>
      <c r="Q104" s="22"/>
      <c r="R104" s="27"/>
    </row>
    <row r="105" spans="1:18" ht="15" x14ac:dyDescent="0.25">
      <c r="A105" s="5" t="s">
        <v>574</v>
      </c>
      <c r="B105" s="6" t="s">
        <v>53</v>
      </c>
      <c r="C105" s="6" t="s">
        <v>107</v>
      </c>
      <c r="D105" s="6">
        <v>1</v>
      </c>
      <c r="E105" s="15">
        <v>44361</v>
      </c>
      <c r="F105" s="6" t="s">
        <v>48</v>
      </c>
      <c r="G105" s="6" t="s">
        <v>30</v>
      </c>
      <c r="H105" s="11">
        <v>35330</v>
      </c>
      <c r="I105" s="11">
        <f t="shared" si="1"/>
        <v>35330</v>
      </c>
      <c r="J105" s="23"/>
      <c r="K105" s="24"/>
      <c r="L105" s="24"/>
      <c r="M105" s="24"/>
      <c r="N105" s="24"/>
      <c r="O105" s="24"/>
      <c r="P105" s="25"/>
      <c r="Q105" s="25"/>
      <c r="R105" s="28"/>
    </row>
    <row r="106" spans="1:18" ht="15" x14ac:dyDescent="0.25">
      <c r="A106" s="3" t="s">
        <v>485</v>
      </c>
      <c r="B106" s="4" t="s">
        <v>56</v>
      </c>
      <c r="C106" s="4" t="s">
        <v>112</v>
      </c>
      <c r="D106" s="4">
        <v>1</v>
      </c>
      <c r="E106" s="14">
        <v>44366</v>
      </c>
      <c r="F106" s="4" t="s">
        <v>10</v>
      </c>
      <c r="G106" s="4" t="s">
        <v>30</v>
      </c>
      <c r="H106" s="10">
        <v>44710</v>
      </c>
      <c r="I106" s="10">
        <f t="shared" si="1"/>
        <v>44710</v>
      </c>
      <c r="J106" s="20"/>
      <c r="K106" s="21"/>
      <c r="L106" s="21"/>
      <c r="M106" s="21"/>
      <c r="N106" s="21"/>
      <c r="O106" s="21"/>
      <c r="P106" s="22"/>
      <c r="Q106" s="22"/>
      <c r="R106" s="27"/>
    </row>
    <row r="107" spans="1:18" ht="15" x14ac:dyDescent="0.25">
      <c r="A107" s="5" t="s">
        <v>575</v>
      </c>
      <c r="B107" s="6" t="s">
        <v>74</v>
      </c>
      <c r="C107" s="6" t="s">
        <v>113</v>
      </c>
      <c r="D107" s="6">
        <v>3</v>
      </c>
      <c r="E107" s="15">
        <v>44351</v>
      </c>
      <c r="F107" s="6" t="s">
        <v>114</v>
      </c>
      <c r="G107" s="6" t="s">
        <v>39</v>
      </c>
      <c r="H107" s="11">
        <v>17600</v>
      </c>
      <c r="I107" s="11">
        <f t="shared" si="1"/>
        <v>52800</v>
      </c>
      <c r="J107" s="23"/>
      <c r="K107" s="24"/>
      <c r="L107" s="24"/>
      <c r="M107" s="24"/>
      <c r="N107" s="24"/>
      <c r="O107" s="24"/>
      <c r="P107" s="25"/>
      <c r="Q107" s="25"/>
      <c r="R107" s="28"/>
    </row>
    <row r="108" spans="1:18" ht="15" x14ac:dyDescent="0.25">
      <c r="A108" s="3" t="s">
        <v>576</v>
      </c>
      <c r="B108" s="4" t="s">
        <v>51</v>
      </c>
      <c r="C108" s="4" t="s">
        <v>92</v>
      </c>
      <c r="D108" s="4">
        <v>4</v>
      </c>
      <c r="E108" s="14">
        <v>44403</v>
      </c>
      <c r="F108" s="4" t="s">
        <v>29</v>
      </c>
      <c r="G108" s="4" t="s">
        <v>30</v>
      </c>
      <c r="H108" s="10">
        <v>20590</v>
      </c>
      <c r="I108" s="10">
        <f t="shared" si="1"/>
        <v>82360</v>
      </c>
      <c r="J108" s="20"/>
      <c r="K108" s="21"/>
      <c r="L108" s="21"/>
      <c r="M108" s="21"/>
      <c r="N108" s="21"/>
      <c r="O108" s="21"/>
      <c r="P108" s="22"/>
      <c r="Q108" s="22"/>
      <c r="R108" s="27"/>
    </row>
    <row r="109" spans="1:18" ht="15" x14ac:dyDescent="0.25">
      <c r="A109" s="5" t="s">
        <v>577</v>
      </c>
      <c r="B109" s="6" t="s">
        <v>2</v>
      </c>
      <c r="C109" s="6" t="s">
        <v>115</v>
      </c>
      <c r="D109" s="6">
        <v>2</v>
      </c>
      <c r="E109" s="15">
        <v>44403</v>
      </c>
      <c r="F109" s="6" t="s">
        <v>32</v>
      </c>
      <c r="G109" s="6" t="s">
        <v>30</v>
      </c>
      <c r="H109" s="11">
        <v>17910</v>
      </c>
      <c r="I109" s="11">
        <f t="shared" si="1"/>
        <v>35820</v>
      </c>
      <c r="J109" s="23"/>
      <c r="K109" s="24"/>
      <c r="L109" s="24"/>
      <c r="M109" s="24"/>
      <c r="N109" s="24"/>
      <c r="O109" s="24"/>
      <c r="P109" s="25"/>
      <c r="Q109" s="25"/>
      <c r="R109" s="28"/>
    </row>
    <row r="110" spans="1:18" ht="15" x14ac:dyDescent="0.25">
      <c r="A110" s="3" t="s">
        <v>578</v>
      </c>
      <c r="B110" s="4" t="s">
        <v>46</v>
      </c>
      <c r="C110" s="4" t="s">
        <v>47</v>
      </c>
      <c r="D110" s="4">
        <v>3</v>
      </c>
      <c r="E110" s="14">
        <v>44402</v>
      </c>
      <c r="F110" s="4" t="s">
        <v>5</v>
      </c>
      <c r="G110" s="4" t="s">
        <v>30</v>
      </c>
      <c r="H110" s="10">
        <v>36670</v>
      </c>
      <c r="I110" s="10">
        <f t="shared" si="1"/>
        <v>110010</v>
      </c>
      <c r="J110" s="20"/>
      <c r="K110" s="21"/>
      <c r="L110" s="21"/>
      <c r="M110" s="21"/>
      <c r="N110" s="21"/>
      <c r="O110" s="21"/>
      <c r="P110" s="22"/>
      <c r="Q110" s="22"/>
      <c r="R110" s="27"/>
    </row>
    <row r="111" spans="1:18" ht="15" x14ac:dyDescent="0.25">
      <c r="A111" s="5" t="s">
        <v>579</v>
      </c>
      <c r="B111" s="6" t="s">
        <v>65</v>
      </c>
      <c r="C111" s="6" t="s">
        <v>66</v>
      </c>
      <c r="D111" s="6">
        <v>1</v>
      </c>
      <c r="E111" s="15">
        <v>44381</v>
      </c>
      <c r="F111" s="6" t="s">
        <v>4</v>
      </c>
      <c r="G111" s="6" t="s">
        <v>30</v>
      </c>
      <c r="H111" s="11">
        <v>43370</v>
      </c>
      <c r="I111" s="11">
        <f t="shared" si="1"/>
        <v>43370</v>
      </c>
      <c r="J111" s="23"/>
      <c r="K111" s="24"/>
      <c r="L111" s="24"/>
      <c r="M111" s="24"/>
      <c r="N111" s="24"/>
      <c r="O111" s="24"/>
      <c r="P111" s="25"/>
      <c r="Q111" s="25"/>
      <c r="R111" s="28"/>
    </row>
    <row r="112" spans="1:18" ht="15" x14ac:dyDescent="0.25">
      <c r="A112" s="3" t="s">
        <v>580</v>
      </c>
      <c r="B112" s="4" t="s">
        <v>68</v>
      </c>
      <c r="C112" s="4" t="s">
        <v>106</v>
      </c>
      <c r="D112" s="4">
        <v>4</v>
      </c>
      <c r="E112" s="14">
        <v>44388</v>
      </c>
      <c r="F112" s="4" t="s">
        <v>86</v>
      </c>
      <c r="G112" s="4" t="s">
        <v>39</v>
      </c>
      <c r="H112" s="10">
        <v>15600</v>
      </c>
      <c r="I112" s="10">
        <f t="shared" si="1"/>
        <v>62400</v>
      </c>
      <c r="J112" s="20"/>
      <c r="K112" s="21"/>
      <c r="L112" s="21"/>
      <c r="M112" s="21"/>
      <c r="N112" s="21"/>
      <c r="O112" s="21"/>
      <c r="P112" s="22"/>
      <c r="Q112" s="22"/>
      <c r="R112" s="27"/>
    </row>
    <row r="113" spans="1:18" ht="15" x14ac:dyDescent="0.25">
      <c r="A113" s="5" t="s">
        <v>581</v>
      </c>
      <c r="B113" s="6" t="s">
        <v>27</v>
      </c>
      <c r="C113" s="6" t="s">
        <v>28</v>
      </c>
      <c r="D113" s="6">
        <v>1</v>
      </c>
      <c r="E113" s="15">
        <v>44402</v>
      </c>
      <c r="F113" s="6" t="s">
        <v>55</v>
      </c>
      <c r="G113" s="6" t="s">
        <v>30</v>
      </c>
      <c r="H113" s="11">
        <v>38010</v>
      </c>
      <c r="I113" s="11">
        <f t="shared" si="1"/>
        <v>38010</v>
      </c>
      <c r="J113" s="23"/>
      <c r="K113" s="24"/>
      <c r="L113" s="24"/>
      <c r="M113" s="24"/>
      <c r="N113" s="24"/>
      <c r="O113" s="24"/>
      <c r="P113" s="25"/>
      <c r="Q113" s="25"/>
      <c r="R113" s="28"/>
    </row>
    <row r="114" spans="1:18" ht="15" x14ac:dyDescent="0.25">
      <c r="A114" s="3" t="s">
        <v>582</v>
      </c>
      <c r="B114" s="4" t="s">
        <v>0</v>
      </c>
      <c r="C114" s="4" t="s">
        <v>116</v>
      </c>
      <c r="D114" s="4">
        <v>1</v>
      </c>
      <c r="E114" s="14">
        <v>44396</v>
      </c>
      <c r="F114" s="4" t="s">
        <v>9</v>
      </c>
      <c r="G114" s="4" t="s">
        <v>30</v>
      </c>
      <c r="H114" s="10">
        <v>28630</v>
      </c>
      <c r="I114" s="10">
        <f t="shared" si="1"/>
        <v>28630</v>
      </c>
      <c r="J114" s="20"/>
      <c r="K114" s="21"/>
      <c r="L114" s="21"/>
      <c r="M114" s="21"/>
      <c r="N114" s="21"/>
      <c r="O114" s="21"/>
      <c r="P114" s="22"/>
      <c r="Q114" s="22"/>
      <c r="R114" s="27"/>
    </row>
    <row r="115" spans="1:18" ht="15" x14ac:dyDescent="0.25">
      <c r="A115" s="5" t="s">
        <v>583</v>
      </c>
      <c r="B115" s="6" t="s">
        <v>41</v>
      </c>
      <c r="C115" s="6" t="s">
        <v>78</v>
      </c>
      <c r="D115" s="6">
        <v>1</v>
      </c>
      <c r="E115" s="15">
        <v>44395</v>
      </c>
      <c r="F115" s="6" t="s">
        <v>82</v>
      </c>
      <c r="G115" s="6" t="s">
        <v>30</v>
      </c>
      <c r="H115" s="11">
        <v>27290</v>
      </c>
      <c r="I115" s="11">
        <f t="shared" si="1"/>
        <v>27290</v>
      </c>
      <c r="J115" s="23"/>
      <c r="K115" s="24"/>
      <c r="L115" s="24"/>
      <c r="M115" s="24"/>
      <c r="N115" s="24"/>
      <c r="O115" s="24"/>
      <c r="P115" s="25"/>
      <c r="Q115" s="25"/>
      <c r="R115" s="28"/>
    </row>
    <row r="116" spans="1:18" ht="15" x14ac:dyDescent="0.25">
      <c r="A116" s="3" t="s">
        <v>584</v>
      </c>
      <c r="B116" s="4" t="s">
        <v>74</v>
      </c>
      <c r="C116" s="4" t="s">
        <v>94</v>
      </c>
      <c r="D116" s="4">
        <v>3</v>
      </c>
      <c r="E116" s="14">
        <v>44397</v>
      </c>
      <c r="F116" s="4" t="s">
        <v>10</v>
      </c>
      <c r="G116" s="4" t="s">
        <v>30</v>
      </c>
      <c r="H116" s="10">
        <v>44710</v>
      </c>
      <c r="I116" s="10">
        <f t="shared" si="1"/>
        <v>134130</v>
      </c>
      <c r="J116" s="20"/>
      <c r="K116" s="21"/>
      <c r="L116" s="21"/>
      <c r="M116" s="21"/>
      <c r="N116" s="21"/>
      <c r="O116" s="21"/>
      <c r="P116" s="22"/>
      <c r="Q116" s="22"/>
      <c r="R116" s="27"/>
    </row>
    <row r="117" spans="1:18" ht="15" x14ac:dyDescent="0.25">
      <c r="A117" s="5" t="s">
        <v>585</v>
      </c>
      <c r="B117" s="6" t="s">
        <v>2</v>
      </c>
      <c r="C117" s="6" t="s">
        <v>117</v>
      </c>
      <c r="D117" s="6">
        <v>4</v>
      </c>
      <c r="E117" s="15">
        <v>44396</v>
      </c>
      <c r="F117" s="6" t="s">
        <v>114</v>
      </c>
      <c r="G117" s="6" t="s">
        <v>39</v>
      </c>
      <c r="H117" s="11">
        <v>17600</v>
      </c>
      <c r="I117" s="11">
        <f t="shared" si="1"/>
        <v>70400</v>
      </c>
      <c r="J117" s="23"/>
      <c r="K117" s="24"/>
      <c r="L117" s="24"/>
      <c r="M117" s="24"/>
      <c r="N117" s="24"/>
      <c r="O117" s="24"/>
      <c r="P117" s="25"/>
      <c r="Q117" s="25"/>
      <c r="R117" s="28"/>
    </row>
    <row r="118" spans="1:18" ht="15" x14ac:dyDescent="0.25">
      <c r="A118" s="3" t="s">
        <v>586</v>
      </c>
      <c r="B118" s="4" t="s">
        <v>63</v>
      </c>
      <c r="C118" s="4" t="s">
        <v>64</v>
      </c>
      <c r="D118" s="4">
        <v>3</v>
      </c>
      <c r="E118" s="14">
        <v>44379</v>
      </c>
      <c r="F118" s="4" t="s">
        <v>114</v>
      </c>
      <c r="G118" s="4" t="s">
        <v>39</v>
      </c>
      <c r="H118" s="10">
        <v>17600</v>
      </c>
      <c r="I118" s="10">
        <f t="shared" si="1"/>
        <v>52800</v>
      </c>
      <c r="J118" s="20"/>
      <c r="K118" s="21"/>
      <c r="L118" s="21"/>
      <c r="M118" s="21"/>
      <c r="N118" s="21"/>
      <c r="O118" s="21"/>
      <c r="P118" s="22"/>
      <c r="Q118" s="22"/>
      <c r="R118" s="27"/>
    </row>
    <row r="119" spans="1:18" ht="15" x14ac:dyDescent="0.25">
      <c r="A119" s="5" t="s">
        <v>587</v>
      </c>
      <c r="B119" s="6" t="s">
        <v>74</v>
      </c>
      <c r="C119" s="6" t="s">
        <v>113</v>
      </c>
      <c r="D119" s="6">
        <v>1</v>
      </c>
      <c r="E119" s="15">
        <v>44390</v>
      </c>
      <c r="F119" s="6" t="s">
        <v>50</v>
      </c>
      <c r="G119" s="6" t="s">
        <v>30</v>
      </c>
      <c r="H119" s="11">
        <v>11300</v>
      </c>
      <c r="I119" s="11">
        <f t="shared" si="1"/>
        <v>11300</v>
      </c>
      <c r="J119" s="23"/>
      <c r="K119" s="24"/>
      <c r="L119" s="24"/>
      <c r="M119" s="24"/>
      <c r="N119" s="24"/>
      <c r="O119" s="24"/>
      <c r="P119" s="25"/>
      <c r="Q119" s="25"/>
      <c r="R119" s="28"/>
    </row>
    <row r="120" spans="1:18" ht="15" x14ac:dyDescent="0.25">
      <c r="A120" s="3" t="s">
        <v>588</v>
      </c>
      <c r="B120" s="4" t="s">
        <v>33</v>
      </c>
      <c r="C120" s="4" t="s">
        <v>34</v>
      </c>
      <c r="D120" s="4">
        <v>2</v>
      </c>
      <c r="E120" s="14">
        <v>44427</v>
      </c>
      <c r="F120" s="4" t="s">
        <v>32</v>
      </c>
      <c r="G120" s="4" t="s">
        <v>30</v>
      </c>
      <c r="H120" s="10">
        <v>17910</v>
      </c>
      <c r="I120" s="10">
        <f t="shared" si="1"/>
        <v>35820</v>
      </c>
      <c r="J120" s="20"/>
      <c r="K120" s="21"/>
      <c r="L120" s="21"/>
      <c r="M120" s="21"/>
      <c r="N120" s="21"/>
      <c r="O120" s="21"/>
      <c r="P120" s="22"/>
      <c r="Q120" s="22"/>
      <c r="R120" s="27"/>
    </row>
    <row r="121" spans="1:18" ht="15" x14ac:dyDescent="0.25">
      <c r="A121" s="5" t="s">
        <v>589</v>
      </c>
      <c r="B121" s="6" t="s">
        <v>0</v>
      </c>
      <c r="C121" s="6" t="s">
        <v>108</v>
      </c>
      <c r="D121" s="6">
        <v>1</v>
      </c>
      <c r="E121" s="15">
        <v>44422</v>
      </c>
      <c r="F121" s="6" t="s">
        <v>70</v>
      </c>
      <c r="G121" s="6" t="s">
        <v>30</v>
      </c>
      <c r="H121" s="11">
        <v>21930</v>
      </c>
      <c r="I121" s="11">
        <f t="shared" si="1"/>
        <v>21930</v>
      </c>
      <c r="J121" s="23"/>
      <c r="K121" s="24"/>
      <c r="L121" s="24"/>
      <c r="M121" s="24"/>
      <c r="N121" s="24"/>
      <c r="O121" s="24"/>
      <c r="P121" s="25"/>
      <c r="Q121" s="25"/>
      <c r="R121" s="28"/>
    </row>
    <row r="122" spans="1:18" ht="15" x14ac:dyDescent="0.25">
      <c r="A122" s="3" t="s">
        <v>590</v>
      </c>
      <c r="B122" s="4" t="s">
        <v>2</v>
      </c>
      <c r="C122" s="4" t="s">
        <v>115</v>
      </c>
      <c r="D122" s="4">
        <v>4</v>
      </c>
      <c r="E122" s="14">
        <v>44428</v>
      </c>
      <c r="F122" s="4" t="s">
        <v>32</v>
      </c>
      <c r="G122" s="4" t="s">
        <v>30</v>
      </c>
      <c r="H122" s="10">
        <v>17910</v>
      </c>
      <c r="I122" s="10">
        <f t="shared" si="1"/>
        <v>71640</v>
      </c>
      <c r="J122" s="20"/>
      <c r="K122" s="21"/>
      <c r="L122" s="21"/>
      <c r="M122" s="21"/>
      <c r="N122" s="21"/>
      <c r="O122" s="21"/>
      <c r="P122" s="22"/>
      <c r="Q122" s="22"/>
      <c r="R122" s="27"/>
    </row>
    <row r="123" spans="1:18" ht="15" x14ac:dyDescent="0.25">
      <c r="A123" s="5" t="s">
        <v>591</v>
      </c>
      <c r="B123" s="6" t="s">
        <v>71</v>
      </c>
      <c r="C123" s="6" t="s">
        <v>104</v>
      </c>
      <c r="D123" s="6">
        <v>1</v>
      </c>
      <c r="E123" s="15">
        <v>44434</v>
      </c>
      <c r="F123" s="6" t="s">
        <v>29</v>
      </c>
      <c r="G123" s="6" t="s">
        <v>30</v>
      </c>
      <c r="H123" s="11">
        <v>20590</v>
      </c>
      <c r="I123" s="11">
        <f t="shared" si="1"/>
        <v>20590</v>
      </c>
      <c r="J123" s="23"/>
      <c r="K123" s="24"/>
      <c r="L123" s="24"/>
      <c r="M123" s="24"/>
      <c r="N123" s="24"/>
      <c r="O123" s="24"/>
      <c r="P123" s="25"/>
      <c r="Q123" s="25"/>
      <c r="R123" s="28"/>
    </row>
    <row r="124" spans="1:18" ht="15" x14ac:dyDescent="0.25">
      <c r="A124" s="3" t="s">
        <v>566</v>
      </c>
      <c r="B124" s="4" t="s">
        <v>0</v>
      </c>
      <c r="C124" s="4" t="s">
        <v>109</v>
      </c>
      <c r="D124" s="4">
        <v>1</v>
      </c>
      <c r="E124" s="14">
        <v>44423</v>
      </c>
      <c r="F124" s="4" t="s">
        <v>5</v>
      </c>
      <c r="G124" s="4" t="s">
        <v>30</v>
      </c>
      <c r="H124" s="10">
        <v>36670</v>
      </c>
      <c r="I124" s="10">
        <f t="shared" si="1"/>
        <v>36670</v>
      </c>
      <c r="J124" s="20"/>
      <c r="K124" s="21"/>
      <c r="L124" s="21"/>
      <c r="M124" s="21"/>
      <c r="N124" s="21"/>
      <c r="O124" s="21"/>
      <c r="P124" s="22"/>
      <c r="Q124" s="22"/>
      <c r="R124" s="27"/>
    </row>
    <row r="125" spans="1:18" ht="15" x14ac:dyDescent="0.25">
      <c r="A125" s="5" t="s">
        <v>592</v>
      </c>
      <c r="B125" s="6" t="s">
        <v>71</v>
      </c>
      <c r="C125" s="6" t="s">
        <v>72</v>
      </c>
      <c r="D125" s="6">
        <v>3</v>
      </c>
      <c r="E125" s="15">
        <v>44429</v>
      </c>
      <c r="F125" s="6" t="s">
        <v>35</v>
      </c>
      <c r="G125" s="6" t="s">
        <v>30</v>
      </c>
      <c r="H125" s="11">
        <v>24610</v>
      </c>
      <c r="I125" s="11">
        <f t="shared" si="1"/>
        <v>73830</v>
      </c>
      <c r="J125" s="23"/>
      <c r="K125" s="24"/>
      <c r="L125" s="24"/>
      <c r="M125" s="24"/>
      <c r="N125" s="24"/>
      <c r="O125" s="24"/>
      <c r="P125" s="25"/>
      <c r="Q125" s="25"/>
      <c r="R125" s="28"/>
    </row>
    <row r="126" spans="1:18" ht="15" x14ac:dyDescent="0.25">
      <c r="A126" s="3" t="s">
        <v>593</v>
      </c>
      <c r="B126" s="4" t="s">
        <v>41</v>
      </c>
      <c r="C126" s="4" t="s">
        <v>78</v>
      </c>
      <c r="D126" s="4">
        <v>3</v>
      </c>
      <c r="E126" s="14">
        <v>44429</v>
      </c>
      <c r="F126" s="4" t="s">
        <v>6</v>
      </c>
      <c r="G126" s="4" t="s">
        <v>30</v>
      </c>
      <c r="H126" s="10">
        <v>25950</v>
      </c>
      <c r="I126" s="10">
        <f t="shared" si="1"/>
        <v>77850</v>
      </c>
      <c r="J126" s="20"/>
      <c r="K126" s="21"/>
      <c r="L126" s="21"/>
      <c r="M126" s="21"/>
      <c r="N126" s="21"/>
      <c r="O126" s="21"/>
      <c r="P126" s="22"/>
      <c r="Q126" s="22"/>
      <c r="R126" s="27"/>
    </row>
    <row r="127" spans="1:18" ht="15" x14ac:dyDescent="0.25">
      <c r="A127" s="5" t="s">
        <v>594</v>
      </c>
      <c r="B127" s="6" t="s">
        <v>74</v>
      </c>
      <c r="C127" s="6" t="s">
        <v>88</v>
      </c>
      <c r="D127" s="6">
        <v>1</v>
      </c>
      <c r="E127" s="15">
        <v>44426</v>
      </c>
      <c r="F127" s="6" t="s">
        <v>7</v>
      </c>
      <c r="G127" s="6" t="s">
        <v>30</v>
      </c>
      <c r="H127" s="11">
        <v>39350</v>
      </c>
      <c r="I127" s="11">
        <f t="shared" si="1"/>
        <v>39350</v>
      </c>
      <c r="J127" s="23"/>
      <c r="K127" s="24"/>
      <c r="L127" s="24"/>
      <c r="M127" s="24"/>
      <c r="N127" s="24"/>
      <c r="O127" s="24"/>
      <c r="P127" s="25"/>
      <c r="Q127" s="25"/>
      <c r="R127" s="28"/>
    </row>
    <row r="128" spans="1:18" ht="15" x14ac:dyDescent="0.25">
      <c r="A128" s="3" t="s">
        <v>595</v>
      </c>
      <c r="B128" s="4" t="s">
        <v>27</v>
      </c>
      <c r="C128" s="4" t="s">
        <v>28</v>
      </c>
      <c r="D128" s="4">
        <v>2</v>
      </c>
      <c r="E128" s="14">
        <v>44416</v>
      </c>
      <c r="F128" s="4" t="s">
        <v>60</v>
      </c>
      <c r="G128" s="4" t="s">
        <v>30</v>
      </c>
      <c r="H128" s="10">
        <v>33990</v>
      </c>
      <c r="I128" s="10">
        <f t="shared" si="1"/>
        <v>67980</v>
      </c>
      <c r="J128" s="20"/>
      <c r="K128" s="21"/>
      <c r="L128" s="21"/>
      <c r="M128" s="21"/>
      <c r="N128" s="21"/>
      <c r="O128" s="21"/>
      <c r="P128" s="22"/>
      <c r="Q128" s="22"/>
      <c r="R128" s="27"/>
    </row>
    <row r="129" spans="1:18" ht="15" x14ac:dyDescent="0.25">
      <c r="A129" s="5" t="s">
        <v>596</v>
      </c>
      <c r="B129" s="6" t="s">
        <v>36</v>
      </c>
      <c r="C129" s="6" t="s">
        <v>37</v>
      </c>
      <c r="D129" s="6">
        <v>2</v>
      </c>
      <c r="E129" s="15">
        <v>44421</v>
      </c>
      <c r="F129" s="6" t="s">
        <v>50</v>
      </c>
      <c r="G129" s="6" t="s">
        <v>30</v>
      </c>
      <c r="H129" s="11">
        <v>11300</v>
      </c>
      <c r="I129" s="11">
        <f t="shared" si="1"/>
        <v>22600</v>
      </c>
      <c r="J129" s="23"/>
      <c r="K129" s="24"/>
      <c r="L129" s="24"/>
      <c r="M129" s="24"/>
      <c r="N129" s="24"/>
      <c r="O129" s="24"/>
      <c r="P129" s="25"/>
      <c r="Q129" s="25"/>
      <c r="R129" s="28"/>
    </row>
    <row r="130" spans="1:18" ht="15" x14ac:dyDescent="0.25">
      <c r="A130" s="3" t="s">
        <v>523</v>
      </c>
      <c r="B130" s="4" t="s">
        <v>63</v>
      </c>
      <c r="C130" s="4" t="s">
        <v>84</v>
      </c>
      <c r="D130" s="4">
        <v>2</v>
      </c>
      <c r="E130" s="14">
        <v>44435</v>
      </c>
      <c r="F130" s="4" t="s">
        <v>67</v>
      </c>
      <c r="G130" s="4" t="s">
        <v>30</v>
      </c>
      <c r="H130" s="10">
        <v>40690</v>
      </c>
      <c r="I130" s="10">
        <f t="shared" ref="I130:I193" si="2">D130*H130</f>
        <v>81380</v>
      </c>
      <c r="J130" s="20"/>
      <c r="K130" s="21"/>
      <c r="L130" s="21"/>
      <c r="M130" s="21"/>
      <c r="N130" s="21"/>
      <c r="O130" s="21"/>
      <c r="P130" s="22"/>
      <c r="Q130" s="22"/>
      <c r="R130" s="27"/>
    </row>
    <row r="131" spans="1:18" ht="15" x14ac:dyDescent="0.25">
      <c r="A131" s="5" t="s">
        <v>597</v>
      </c>
      <c r="B131" s="6" t="s">
        <v>27</v>
      </c>
      <c r="C131" s="6" t="s">
        <v>118</v>
      </c>
      <c r="D131" s="6">
        <v>1</v>
      </c>
      <c r="E131" s="15">
        <v>44464</v>
      </c>
      <c r="F131" s="6" t="s">
        <v>32</v>
      </c>
      <c r="G131" s="6" t="s">
        <v>30</v>
      </c>
      <c r="H131" s="11">
        <v>17910</v>
      </c>
      <c r="I131" s="11">
        <f t="shared" si="2"/>
        <v>17910</v>
      </c>
      <c r="J131" s="23"/>
      <c r="K131" s="24"/>
      <c r="L131" s="24"/>
      <c r="M131" s="24"/>
      <c r="N131" s="24"/>
      <c r="O131" s="24"/>
      <c r="P131" s="25"/>
      <c r="Q131" s="25"/>
      <c r="R131" s="28"/>
    </row>
    <row r="132" spans="1:18" ht="15" x14ac:dyDescent="0.25">
      <c r="A132" s="3" t="s">
        <v>598</v>
      </c>
      <c r="B132" s="4" t="s">
        <v>74</v>
      </c>
      <c r="C132" s="4" t="s">
        <v>94</v>
      </c>
      <c r="D132" s="4">
        <v>4</v>
      </c>
      <c r="E132" s="14">
        <v>44460</v>
      </c>
      <c r="F132" s="4" t="s">
        <v>29</v>
      </c>
      <c r="G132" s="4" t="s">
        <v>30</v>
      </c>
      <c r="H132" s="10">
        <v>20590</v>
      </c>
      <c r="I132" s="10">
        <f t="shared" si="2"/>
        <v>82360</v>
      </c>
      <c r="J132" s="20"/>
      <c r="K132" s="21"/>
      <c r="L132" s="21"/>
      <c r="M132" s="21"/>
      <c r="N132" s="21"/>
      <c r="O132" s="21"/>
      <c r="P132" s="22"/>
      <c r="Q132" s="22"/>
      <c r="R132" s="27"/>
    </row>
    <row r="133" spans="1:18" ht="15" x14ac:dyDescent="0.25">
      <c r="A133" s="5" t="s">
        <v>599</v>
      </c>
      <c r="B133" s="6" t="s">
        <v>2</v>
      </c>
      <c r="C133" s="6" t="s">
        <v>117</v>
      </c>
      <c r="D133" s="6">
        <v>1</v>
      </c>
      <c r="E133" s="15">
        <v>44456</v>
      </c>
      <c r="F133" s="6" t="s">
        <v>100</v>
      </c>
      <c r="G133" s="6" t="s">
        <v>30</v>
      </c>
      <c r="H133" s="11">
        <v>42030</v>
      </c>
      <c r="I133" s="11">
        <f t="shared" si="2"/>
        <v>42030</v>
      </c>
      <c r="J133" s="23"/>
      <c r="K133" s="24"/>
      <c r="L133" s="24"/>
      <c r="M133" s="24"/>
      <c r="N133" s="24"/>
      <c r="O133" s="24"/>
      <c r="P133" s="25"/>
      <c r="Q133" s="25"/>
      <c r="R133" s="28"/>
    </row>
    <row r="134" spans="1:18" ht="15" x14ac:dyDescent="0.25">
      <c r="A134" s="3" t="s">
        <v>600</v>
      </c>
      <c r="B134" s="4" t="s">
        <v>74</v>
      </c>
      <c r="C134" s="4" t="s">
        <v>88</v>
      </c>
      <c r="D134" s="4">
        <v>1</v>
      </c>
      <c r="E134" s="14">
        <v>44442</v>
      </c>
      <c r="F134" s="4" t="s">
        <v>100</v>
      </c>
      <c r="G134" s="4" t="s">
        <v>30</v>
      </c>
      <c r="H134" s="10">
        <v>42030</v>
      </c>
      <c r="I134" s="10">
        <f t="shared" si="2"/>
        <v>42030</v>
      </c>
      <c r="J134" s="20"/>
      <c r="K134" s="21"/>
      <c r="L134" s="21"/>
      <c r="M134" s="21"/>
      <c r="N134" s="21"/>
      <c r="O134" s="21"/>
      <c r="P134" s="22"/>
      <c r="Q134" s="22"/>
      <c r="R134" s="27"/>
    </row>
    <row r="135" spans="1:18" ht="15" x14ac:dyDescent="0.25">
      <c r="A135" s="5" t="s">
        <v>601</v>
      </c>
      <c r="B135" s="6" t="s">
        <v>76</v>
      </c>
      <c r="C135" s="6" t="s">
        <v>119</v>
      </c>
      <c r="D135" s="6">
        <v>2</v>
      </c>
      <c r="E135" s="15">
        <v>44455</v>
      </c>
      <c r="F135" s="6" t="s">
        <v>5</v>
      </c>
      <c r="G135" s="6" t="s">
        <v>30</v>
      </c>
      <c r="H135" s="11">
        <v>36670</v>
      </c>
      <c r="I135" s="11">
        <f t="shared" si="2"/>
        <v>73340</v>
      </c>
      <c r="J135" s="23"/>
      <c r="K135" s="24"/>
      <c r="L135" s="24"/>
      <c r="M135" s="24"/>
      <c r="N135" s="24"/>
      <c r="O135" s="24"/>
      <c r="P135" s="25"/>
      <c r="Q135" s="25"/>
      <c r="R135" s="28"/>
    </row>
    <row r="136" spans="1:18" ht="15" x14ac:dyDescent="0.25">
      <c r="A136" s="3" t="s">
        <v>550</v>
      </c>
      <c r="B136" s="4" t="s">
        <v>76</v>
      </c>
      <c r="C136" s="4" t="s">
        <v>87</v>
      </c>
      <c r="D136" s="4">
        <v>2</v>
      </c>
      <c r="E136" s="14">
        <v>44450</v>
      </c>
      <c r="F136" s="4" t="s">
        <v>86</v>
      </c>
      <c r="G136" s="4" t="s">
        <v>39</v>
      </c>
      <c r="H136" s="10">
        <v>15600</v>
      </c>
      <c r="I136" s="10">
        <f t="shared" si="2"/>
        <v>31200</v>
      </c>
      <c r="J136" s="20"/>
      <c r="K136" s="21"/>
      <c r="L136" s="21"/>
      <c r="M136" s="21"/>
      <c r="N136" s="21"/>
      <c r="O136" s="21"/>
      <c r="P136" s="22"/>
      <c r="Q136" s="22"/>
      <c r="R136" s="27"/>
    </row>
    <row r="137" spans="1:18" ht="15" x14ac:dyDescent="0.25">
      <c r="A137" s="5" t="s">
        <v>508</v>
      </c>
      <c r="B137" s="6" t="s">
        <v>53</v>
      </c>
      <c r="C137" s="6" t="s">
        <v>81</v>
      </c>
      <c r="D137" s="6">
        <v>1</v>
      </c>
      <c r="E137" s="15">
        <v>44458</v>
      </c>
      <c r="F137" s="6" t="s">
        <v>82</v>
      </c>
      <c r="G137" s="6" t="s">
        <v>30</v>
      </c>
      <c r="H137" s="11">
        <v>27290</v>
      </c>
      <c r="I137" s="11">
        <f t="shared" si="2"/>
        <v>27290</v>
      </c>
      <c r="J137" s="23"/>
      <c r="K137" s="24"/>
      <c r="L137" s="24"/>
      <c r="M137" s="24"/>
      <c r="N137" s="24"/>
      <c r="O137" s="24"/>
      <c r="P137" s="25"/>
      <c r="Q137" s="25"/>
      <c r="R137" s="28"/>
    </row>
    <row r="138" spans="1:18" ht="15" x14ac:dyDescent="0.25">
      <c r="A138" s="3" t="s">
        <v>602</v>
      </c>
      <c r="B138" s="4" t="s">
        <v>68</v>
      </c>
      <c r="C138" s="4" t="s">
        <v>103</v>
      </c>
      <c r="D138" s="4">
        <v>4</v>
      </c>
      <c r="E138" s="14">
        <v>44465</v>
      </c>
      <c r="F138" s="4" t="s">
        <v>60</v>
      </c>
      <c r="G138" s="4" t="s">
        <v>30</v>
      </c>
      <c r="H138" s="10">
        <v>33990</v>
      </c>
      <c r="I138" s="10">
        <f t="shared" si="2"/>
        <v>135960</v>
      </c>
      <c r="J138" s="20"/>
      <c r="K138" s="21"/>
      <c r="L138" s="21"/>
      <c r="M138" s="21"/>
      <c r="N138" s="21"/>
      <c r="O138" s="21"/>
      <c r="P138" s="22"/>
      <c r="Q138" s="22"/>
      <c r="R138" s="27"/>
    </row>
    <row r="139" spans="1:18" ht="15" x14ac:dyDescent="0.25">
      <c r="A139" s="5" t="s">
        <v>603</v>
      </c>
      <c r="B139" s="6" t="s">
        <v>76</v>
      </c>
      <c r="C139" s="6" t="s">
        <v>77</v>
      </c>
      <c r="D139" s="6">
        <v>2</v>
      </c>
      <c r="E139" s="15">
        <v>44455</v>
      </c>
      <c r="F139" s="6" t="s">
        <v>9</v>
      </c>
      <c r="G139" s="6" t="s">
        <v>30</v>
      </c>
      <c r="H139" s="11">
        <v>28630</v>
      </c>
      <c r="I139" s="11">
        <f t="shared" si="2"/>
        <v>57260</v>
      </c>
      <c r="J139" s="23"/>
      <c r="K139" s="24"/>
      <c r="L139" s="24"/>
      <c r="M139" s="24"/>
      <c r="N139" s="24"/>
      <c r="O139" s="24"/>
      <c r="P139" s="25"/>
      <c r="Q139" s="25"/>
      <c r="R139" s="28"/>
    </row>
    <row r="140" spans="1:18" ht="15" x14ac:dyDescent="0.25">
      <c r="A140" s="3" t="s">
        <v>604</v>
      </c>
      <c r="B140" s="4" t="s">
        <v>43</v>
      </c>
      <c r="C140" s="4" t="s">
        <v>44</v>
      </c>
      <c r="D140" s="4">
        <v>2</v>
      </c>
      <c r="E140" s="14">
        <v>44469</v>
      </c>
      <c r="F140" s="4" t="s">
        <v>58</v>
      </c>
      <c r="G140" s="4" t="s">
        <v>30</v>
      </c>
      <c r="H140" s="10">
        <v>29970</v>
      </c>
      <c r="I140" s="10">
        <f t="shared" si="2"/>
        <v>59940</v>
      </c>
      <c r="J140" s="20"/>
      <c r="K140" s="21"/>
      <c r="L140" s="21"/>
      <c r="M140" s="21"/>
      <c r="N140" s="21"/>
      <c r="O140" s="21"/>
      <c r="P140" s="22"/>
      <c r="Q140" s="22"/>
      <c r="R140" s="27"/>
    </row>
    <row r="141" spans="1:18" ht="15" x14ac:dyDescent="0.25">
      <c r="A141" s="5" t="s">
        <v>605</v>
      </c>
      <c r="B141" s="6" t="s">
        <v>51</v>
      </c>
      <c r="C141" s="6" t="s">
        <v>96</v>
      </c>
      <c r="D141" s="6">
        <v>1</v>
      </c>
      <c r="E141" s="15">
        <v>44451</v>
      </c>
      <c r="F141" s="6" t="s">
        <v>82</v>
      </c>
      <c r="G141" s="6" t="s">
        <v>30</v>
      </c>
      <c r="H141" s="11">
        <v>31310</v>
      </c>
      <c r="I141" s="11">
        <f t="shared" si="2"/>
        <v>31310</v>
      </c>
      <c r="J141" s="23"/>
      <c r="K141" s="24"/>
      <c r="L141" s="24"/>
      <c r="M141" s="24"/>
      <c r="N141" s="24"/>
      <c r="O141" s="24"/>
      <c r="P141" s="25"/>
      <c r="Q141" s="25"/>
      <c r="R141" s="28"/>
    </row>
    <row r="142" spans="1:18" ht="15" x14ac:dyDescent="0.25">
      <c r="A142" s="3" t="s">
        <v>570</v>
      </c>
      <c r="B142" s="4" t="s">
        <v>76</v>
      </c>
      <c r="C142" s="4" t="s">
        <v>90</v>
      </c>
      <c r="D142" s="4">
        <v>1</v>
      </c>
      <c r="E142" s="14">
        <v>44452</v>
      </c>
      <c r="F142" s="4" t="s">
        <v>58</v>
      </c>
      <c r="G142" s="4" t="s">
        <v>30</v>
      </c>
      <c r="H142" s="10">
        <v>29970</v>
      </c>
      <c r="I142" s="10">
        <f t="shared" si="2"/>
        <v>29970</v>
      </c>
      <c r="J142" s="20"/>
      <c r="K142" s="21"/>
      <c r="L142" s="21"/>
      <c r="M142" s="21"/>
      <c r="N142" s="21"/>
      <c r="O142" s="21"/>
      <c r="P142" s="22"/>
      <c r="Q142" s="22"/>
      <c r="R142" s="27"/>
    </row>
    <row r="143" spans="1:18" ht="15" x14ac:dyDescent="0.25">
      <c r="A143" s="5" t="s">
        <v>606</v>
      </c>
      <c r="B143" s="6" t="s">
        <v>74</v>
      </c>
      <c r="C143" s="6" t="s">
        <v>94</v>
      </c>
      <c r="D143" s="6">
        <v>4</v>
      </c>
      <c r="E143" s="15">
        <v>44467</v>
      </c>
      <c r="F143" s="6" t="s">
        <v>10</v>
      </c>
      <c r="G143" s="6" t="s">
        <v>30</v>
      </c>
      <c r="H143" s="11">
        <v>44710</v>
      </c>
      <c r="I143" s="11">
        <f t="shared" si="2"/>
        <v>178840</v>
      </c>
      <c r="J143" s="23"/>
      <c r="K143" s="24"/>
      <c r="L143" s="24"/>
      <c r="M143" s="24"/>
      <c r="N143" s="24"/>
      <c r="O143" s="24"/>
      <c r="P143" s="25"/>
      <c r="Q143" s="25"/>
      <c r="R143" s="28"/>
    </row>
    <row r="144" spans="1:18" ht="15" x14ac:dyDescent="0.25">
      <c r="A144" s="3" t="s">
        <v>607</v>
      </c>
      <c r="B144" s="4" t="s">
        <v>46</v>
      </c>
      <c r="C144" s="4" t="s">
        <v>120</v>
      </c>
      <c r="D144" s="4">
        <v>1</v>
      </c>
      <c r="E144" s="14">
        <v>44466</v>
      </c>
      <c r="F144" s="4" t="s">
        <v>114</v>
      </c>
      <c r="G144" s="4" t="s">
        <v>39</v>
      </c>
      <c r="H144" s="10">
        <v>17600</v>
      </c>
      <c r="I144" s="10">
        <f t="shared" si="2"/>
        <v>17600</v>
      </c>
      <c r="J144" s="20"/>
      <c r="K144" s="21"/>
      <c r="L144" s="21"/>
      <c r="M144" s="21"/>
      <c r="N144" s="21"/>
      <c r="O144" s="21"/>
      <c r="P144" s="22"/>
      <c r="Q144" s="22"/>
      <c r="R144" s="27"/>
    </row>
    <row r="145" spans="1:18" ht="15" x14ac:dyDescent="0.25">
      <c r="A145" s="5" t="s">
        <v>608</v>
      </c>
      <c r="B145" s="6" t="s">
        <v>68</v>
      </c>
      <c r="C145" s="6" t="s">
        <v>103</v>
      </c>
      <c r="D145" s="6">
        <v>3</v>
      </c>
      <c r="E145" s="15">
        <v>44452</v>
      </c>
      <c r="F145" s="6" t="s">
        <v>50</v>
      </c>
      <c r="G145" s="6" t="s">
        <v>30</v>
      </c>
      <c r="H145" s="11">
        <v>11300</v>
      </c>
      <c r="I145" s="11">
        <f t="shared" si="2"/>
        <v>33900</v>
      </c>
      <c r="J145" s="23"/>
      <c r="K145" s="24"/>
      <c r="L145" s="24"/>
      <c r="M145" s="24"/>
      <c r="N145" s="24"/>
      <c r="O145" s="24"/>
      <c r="P145" s="25"/>
      <c r="Q145" s="25"/>
      <c r="R145" s="28"/>
    </row>
    <row r="146" spans="1:18" ht="15" x14ac:dyDescent="0.25">
      <c r="A146" s="3" t="s">
        <v>609</v>
      </c>
      <c r="B146" s="4" t="s">
        <v>74</v>
      </c>
      <c r="C146" s="4" t="s">
        <v>94</v>
      </c>
      <c r="D146" s="4">
        <v>4</v>
      </c>
      <c r="E146" s="14">
        <v>44587</v>
      </c>
      <c r="F146" s="4" t="s">
        <v>32</v>
      </c>
      <c r="G146" s="4" t="s">
        <v>30</v>
      </c>
      <c r="H146" s="10">
        <v>17910</v>
      </c>
      <c r="I146" s="10">
        <f t="shared" si="2"/>
        <v>71640</v>
      </c>
      <c r="J146" s="20"/>
      <c r="K146" s="21"/>
      <c r="L146" s="21"/>
      <c r="M146" s="21"/>
      <c r="N146" s="21"/>
      <c r="O146" s="21"/>
      <c r="P146" s="22"/>
      <c r="Q146" s="22"/>
      <c r="R146" s="27"/>
    </row>
    <row r="147" spans="1:18" ht="15" x14ac:dyDescent="0.25">
      <c r="A147" s="5" t="s">
        <v>610</v>
      </c>
      <c r="B147" s="6" t="s">
        <v>56</v>
      </c>
      <c r="C147" s="6" t="s">
        <v>121</v>
      </c>
      <c r="D147" s="6">
        <v>1</v>
      </c>
      <c r="E147" s="15">
        <v>44588</v>
      </c>
      <c r="F147" s="6" t="s">
        <v>5</v>
      </c>
      <c r="G147" s="6" t="s">
        <v>30</v>
      </c>
      <c r="H147" s="11">
        <v>36670</v>
      </c>
      <c r="I147" s="11">
        <f t="shared" si="2"/>
        <v>36670</v>
      </c>
      <c r="J147" s="23"/>
      <c r="K147" s="24"/>
      <c r="L147" s="24"/>
      <c r="M147" s="24"/>
      <c r="N147" s="24"/>
      <c r="O147" s="24"/>
      <c r="P147" s="25"/>
      <c r="Q147" s="25"/>
      <c r="R147" s="28"/>
    </row>
    <row r="148" spans="1:18" ht="15" x14ac:dyDescent="0.25">
      <c r="A148" s="3" t="s">
        <v>611</v>
      </c>
      <c r="B148" s="4" t="s">
        <v>68</v>
      </c>
      <c r="C148" s="4" t="s">
        <v>106</v>
      </c>
      <c r="D148" s="4">
        <v>2</v>
      </c>
      <c r="E148" s="14">
        <v>44575</v>
      </c>
      <c r="F148" s="4" t="s">
        <v>6</v>
      </c>
      <c r="G148" s="4" t="s">
        <v>30</v>
      </c>
      <c r="H148" s="10">
        <v>25950</v>
      </c>
      <c r="I148" s="10">
        <f t="shared" si="2"/>
        <v>51900</v>
      </c>
      <c r="J148" s="20"/>
      <c r="K148" s="21"/>
      <c r="L148" s="21"/>
      <c r="M148" s="21"/>
      <c r="N148" s="21"/>
      <c r="O148" s="21"/>
      <c r="P148" s="22"/>
      <c r="Q148" s="22"/>
      <c r="R148" s="27"/>
    </row>
    <row r="149" spans="1:18" ht="15" x14ac:dyDescent="0.25">
      <c r="A149" s="5" t="s">
        <v>612</v>
      </c>
      <c r="B149" s="6" t="s">
        <v>63</v>
      </c>
      <c r="C149" s="6" t="s">
        <v>84</v>
      </c>
      <c r="D149" s="6">
        <v>4</v>
      </c>
      <c r="E149" s="15">
        <v>44569</v>
      </c>
      <c r="F149" s="6" t="s">
        <v>35</v>
      </c>
      <c r="G149" s="6" t="s">
        <v>30</v>
      </c>
      <c r="H149" s="11">
        <v>24610</v>
      </c>
      <c r="I149" s="11">
        <f t="shared" si="2"/>
        <v>98440</v>
      </c>
      <c r="J149" s="23"/>
      <c r="K149" s="24"/>
      <c r="L149" s="24"/>
      <c r="M149" s="24"/>
      <c r="N149" s="24"/>
      <c r="O149" s="24"/>
      <c r="P149" s="25"/>
      <c r="Q149" s="25"/>
      <c r="R149" s="28"/>
    </row>
    <row r="150" spans="1:18" ht="15" x14ac:dyDescent="0.25">
      <c r="A150" s="3" t="s">
        <v>613</v>
      </c>
      <c r="B150" s="4" t="s">
        <v>56</v>
      </c>
      <c r="C150" s="4" t="s">
        <v>57</v>
      </c>
      <c r="D150" s="4">
        <v>1</v>
      </c>
      <c r="E150" s="14">
        <v>44590</v>
      </c>
      <c r="F150" s="4" t="s">
        <v>38</v>
      </c>
      <c r="G150" s="4" t="s">
        <v>39</v>
      </c>
      <c r="H150" s="10">
        <v>19600</v>
      </c>
      <c r="I150" s="10">
        <f t="shared" si="2"/>
        <v>19600</v>
      </c>
      <c r="J150" s="20"/>
      <c r="K150" s="21"/>
      <c r="L150" s="21"/>
      <c r="M150" s="21"/>
      <c r="N150" s="21"/>
      <c r="O150" s="21"/>
      <c r="P150" s="22"/>
      <c r="Q150" s="22"/>
      <c r="R150" s="27"/>
    </row>
    <row r="151" spans="1:18" ht="15" x14ac:dyDescent="0.25">
      <c r="A151" s="5" t="s">
        <v>614</v>
      </c>
      <c r="B151" s="6" t="s">
        <v>46</v>
      </c>
      <c r="C151" s="6" t="s">
        <v>122</v>
      </c>
      <c r="D151" s="6">
        <v>3</v>
      </c>
      <c r="E151" s="15">
        <v>44565</v>
      </c>
      <c r="F151" s="6" t="s">
        <v>8</v>
      </c>
      <c r="G151" s="6" t="s">
        <v>30</v>
      </c>
      <c r="H151" s="11">
        <v>32650</v>
      </c>
      <c r="I151" s="11">
        <f t="shared" si="2"/>
        <v>97950</v>
      </c>
      <c r="J151" s="23"/>
      <c r="K151" s="24"/>
      <c r="L151" s="24"/>
      <c r="M151" s="24"/>
      <c r="N151" s="24"/>
      <c r="O151" s="24"/>
      <c r="P151" s="25"/>
      <c r="Q151" s="25"/>
      <c r="R151" s="28"/>
    </row>
    <row r="152" spans="1:18" ht="15" x14ac:dyDescent="0.25">
      <c r="A152" s="3" t="s">
        <v>615</v>
      </c>
      <c r="B152" s="4" t="s">
        <v>74</v>
      </c>
      <c r="C152" s="4" t="s">
        <v>75</v>
      </c>
      <c r="D152" s="4">
        <v>3</v>
      </c>
      <c r="E152" s="14">
        <v>44571</v>
      </c>
      <c r="F152" s="4" t="s">
        <v>45</v>
      </c>
      <c r="G152" s="4" t="s">
        <v>30</v>
      </c>
      <c r="H152" s="10">
        <v>23270</v>
      </c>
      <c r="I152" s="10">
        <f t="shared" si="2"/>
        <v>69810</v>
      </c>
      <c r="J152" s="20"/>
      <c r="K152" s="21"/>
      <c r="L152" s="21"/>
      <c r="M152" s="21"/>
      <c r="N152" s="21"/>
      <c r="O152" s="21"/>
      <c r="P152" s="22"/>
      <c r="Q152" s="22"/>
      <c r="R152" s="27"/>
    </row>
    <row r="153" spans="1:18" ht="15" x14ac:dyDescent="0.25">
      <c r="A153" s="5" t="s">
        <v>616</v>
      </c>
      <c r="B153" s="6" t="s">
        <v>1</v>
      </c>
      <c r="C153" s="6" t="s">
        <v>101</v>
      </c>
      <c r="D153" s="6">
        <v>4</v>
      </c>
      <c r="E153" s="15">
        <v>44586</v>
      </c>
      <c r="F153" s="6" t="s">
        <v>45</v>
      </c>
      <c r="G153" s="6" t="s">
        <v>30</v>
      </c>
      <c r="H153" s="11">
        <v>23270</v>
      </c>
      <c r="I153" s="11">
        <f t="shared" si="2"/>
        <v>93080</v>
      </c>
      <c r="J153" s="23"/>
      <c r="K153" s="24"/>
      <c r="L153" s="24"/>
      <c r="M153" s="24"/>
      <c r="N153" s="24"/>
      <c r="O153" s="24"/>
      <c r="P153" s="25"/>
      <c r="Q153" s="25"/>
      <c r="R153" s="28"/>
    </row>
    <row r="154" spans="1:18" ht="15" x14ac:dyDescent="0.25">
      <c r="A154" s="3" t="s">
        <v>617</v>
      </c>
      <c r="B154" s="4" t="s">
        <v>56</v>
      </c>
      <c r="C154" s="4" t="s">
        <v>121</v>
      </c>
      <c r="D154" s="4">
        <v>2</v>
      </c>
      <c r="E154" s="14">
        <v>44578</v>
      </c>
      <c r="F154" s="4" t="s">
        <v>114</v>
      </c>
      <c r="G154" s="4" t="s">
        <v>39</v>
      </c>
      <c r="H154" s="10">
        <v>17600</v>
      </c>
      <c r="I154" s="10">
        <f t="shared" si="2"/>
        <v>35200</v>
      </c>
      <c r="J154" s="20"/>
      <c r="K154" s="21"/>
      <c r="L154" s="21"/>
      <c r="M154" s="21"/>
      <c r="N154" s="21"/>
      <c r="O154" s="21"/>
      <c r="P154" s="22"/>
      <c r="Q154" s="22"/>
      <c r="R154" s="27"/>
    </row>
    <row r="155" spans="1:18" ht="15" x14ac:dyDescent="0.25">
      <c r="A155" s="5" t="s">
        <v>618</v>
      </c>
      <c r="B155" s="6" t="s">
        <v>51</v>
      </c>
      <c r="C155" s="6" t="s">
        <v>96</v>
      </c>
      <c r="D155" s="6">
        <v>1</v>
      </c>
      <c r="E155" s="15">
        <v>44586</v>
      </c>
      <c r="F155" s="6" t="s">
        <v>67</v>
      </c>
      <c r="G155" s="6" t="s">
        <v>30</v>
      </c>
      <c r="H155" s="11">
        <v>40690</v>
      </c>
      <c r="I155" s="11">
        <f t="shared" si="2"/>
        <v>40690</v>
      </c>
      <c r="J155" s="23"/>
      <c r="K155" s="24"/>
      <c r="L155" s="24"/>
      <c r="M155" s="24"/>
      <c r="N155" s="24"/>
      <c r="O155" s="24"/>
      <c r="P155" s="25"/>
      <c r="Q155" s="25"/>
      <c r="R155" s="28"/>
    </row>
    <row r="156" spans="1:18" ht="15" x14ac:dyDescent="0.25">
      <c r="A156" s="3" t="s">
        <v>619</v>
      </c>
      <c r="B156" s="4" t="s">
        <v>33</v>
      </c>
      <c r="C156" s="4" t="s">
        <v>59</v>
      </c>
      <c r="D156" s="4">
        <v>1</v>
      </c>
      <c r="E156" s="14">
        <v>44566</v>
      </c>
      <c r="F156" s="4" t="s">
        <v>67</v>
      </c>
      <c r="G156" s="4" t="s">
        <v>30</v>
      </c>
      <c r="H156" s="10">
        <v>40690</v>
      </c>
      <c r="I156" s="10">
        <f t="shared" si="2"/>
        <v>40690</v>
      </c>
      <c r="J156" s="20"/>
      <c r="K156" s="21"/>
      <c r="L156" s="21"/>
      <c r="M156" s="21"/>
      <c r="N156" s="21"/>
      <c r="O156" s="21"/>
      <c r="P156" s="22"/>
      <c r="Q156" s="22"/>
      <c r="R156" s="27"/>
    </row>
    <row r="157" spans="1:18" ht="15" x14ac:dyDescent="0.25">
      <c r="A157" s="5" t="s">
        <v>620</v>
      </c>
      <c r="B157" s="6" t="s">
        <v>36</v>
      </c>
      <c r="C157" s="6" t="s">
        <v>37</v>
      </c>
      <c r="D157" s="6">
        <v>1</v>
      </c>
      <c r="E157" s="15">
        <v>44837</v>
      </c>
      <c r="F157" s="6" t="s">
        <v>100</v>
      </c>
      <c r="G157" s="6" t="s">
        <v>30</v>
      </c>
      <c r="H157" s="11">
        <v>42030</v>
      </c>
      <c r="I157" s="11">
        <f t="shared" si="2"/>
        <v>42030</v>
      </c>
      <c r="J157" s="23"/>
      <c r="K157" s="24"/>
      <c r="L157" s="24"/>
      <c r="M157" s="24"/>
      <c r="N157" s="24"/>
      <c r="O157" s="24"/>
      <c r="P157" s="25"/>
      <c r="Q157" s="25"/>
      <c r="R157" s="28"/>
    </row>
    <row r="158" spans="1:18" ht="15" x14ac:dyDescent="0.25">
      <c r="A158" s="3" t="s">
        <v>621</v>
      </c>
      <c r="B158" s="4" t="s">
        <v>56</v>
      </c>
      <c r="C158" s="4" t="s">
        <v>112</v>
      </c>
      <c r="D158" s="4">
        <v>1</v>
      </c>
      <c r="E158" s="14">
        <v>44843</v>
      </c>
      <c r="F158" s="4" t="s">
        <v>5</v>
      </c>
      <c r="G158" s="4" t="s">
        <v>30</v>
      </c>
      <c r="H158" s="10">
        <v>36670</v>
      </c>
      <c r="I158" s="10">
        <f t="shared" si="2"/>
        <v>36670</v>
      </c>
      <c r="J158" s="20"/>
      <c r="K158" s="21"/>
      <c r="L158" s="21"/>
      <c r="M158" s="21"/>
      <c r="N158" s="21"/>
      <c r="O158" s="21"/>
      <c r="P158" s="22"/>
      <c r="Q158" s="22"/>
      <c r="R158" s="27"/>
    </row>
    <row r="159" spans="1:18" ht="15" x14ac:dyDescent="0.25">
      <c r="A159" s="5" t="s">
        <v>622</v>
      </c>
      <c r="B159" s="6" t="s">
        <v>36</v>
      </c>
      <c r="C159" s="6" t="s">
        <v>37</v>
      </c>
      <c r="D159" s="6">
        <v>1</v>
      </c>
      <c r="E159" s="15">
        <v>44864</v>
      </c>
      <c r="F159" s="6" t="s">
        <v>6</v>
      </c>
      <c r="G159" s="6" t="s">
        <v>30</v>
      </c>
      <c r="H159" s="11">
        <v>25950</v>
      </c>
      <c r="I159" s="11">
        <f t="shared" si="2"/>
        <v>25950</v>
      </c>
      <c r="J159" s="23"/>
      <c r="K159" s="24"/>
      <c r="L159" s="24"/>
      <c r="M159" s="24"/>
      <c r="N159" s="24"/>
      <c r="O159" s="24"/>
      <c r="P159" s="25"/>
      <c r="Q159" s="25"/>
      <c r="R159" s="28"/>
    </row>
    <row r="160" spans="1:18" ht="15" x14ac:dyDescent="0.25">
      <c r="A160" s="3" t="s">
        <v>623</v>
      </c>
      <c r="B160" s="4" t="s">
        <v>65</v>
      </c>
      <c r="C160" s="4" t="s">
        <v>91</v>
      </c>
      <c r="D160" s="4">
        <v>1</v>
      </c>
      <c r="E160" s="14">
        <v>44844</v>
      </c>
      <c r="F160" s="4" t="s">
        <v>55</v>
      </c>
      <c r="G160" s="4" t="s">
        <v>30</v>
      </c>
      <c r="H160" s="10">
        <v>38010</v>
      </c>
      <c r="I160" s="10">
        <f t="shared" si="2"/>
        <v>38010</v>
      </c>
      <c r="J160" s="20"/>
      <c r="K160" s="21"/>
      <c r="L160" s="21"/>
      <c r="M160" s="21"/>
      <c r="N160" s="21"/>
      <c r="O160" s="21"/>
      <c r="P160" s="22"/>
      <c r="Q160" s="22"/>
      <c r="R160" s="27"/>
    </row>
    <row r="161" spans="1:18" ht="15" x14ac:dyDescent="0.25">
      <c r="A161" s="5" t="s">
        <v>624</v>
      </c>
      <c r="B161" s="6" t="s">
        <v>51</v>
      </c>
      <c r="C161" s="6" t="s">
        <v>92</v>
      </c>
      <c r="D161" s="6">
        <v>4</v>
      </c>
      <c r="E161" s="15">
        <v>44836</v>
      </c>
      <c r="F161" s="6" t="s">
        <v>60</v>
      </c>
      <c r="G161" s="6" t="s">
        <v>30</v>
      </c>
      <c r="H161" s="11">
        <v>33990</v>
      </c>
      <c r="I161" s="11">
        <f t="shared" si="2"/>
        <v>135960</v>
      </c>
      <c r="J161" s="23"/>
      <c r="K161" s="24"/>
      <c r="L161" s="24"/>
      <c r="M161" s="24"/>
      <c r="N161" s="24"/>
      <c r="O161" s="24"/>
      <c r="P161" s="25"/>
      <c r="Q161" s="25"/>
      <c r="R161" s="28"/>
    </row>
    <row r="162" spans="1:18" ht="15" x14ac:dyDescent="0.25">
      <c r="A162" s="3" t="s">
        <v>625</v>
      </c>
      <c r="B162" s="4" t="s">
        <v>2</v>
      </c>
      <c r="C162" s="4" t="s">
        <v>115</v>
      </c>
      <c r="D162" s="4">
        <v>1</v>
      </c>
      <c r="E162" s="14">
        <v>44852</v>
      </c>
      <c r="F162" s="4" t="s">
        <v>114</v>
      </c>
      <c r="G162" s="4" t="s">
        <v>39</v>
      </c>
      <c r="H162" s="10">
        <v>17600</v>
      </c>
      <c r="I162" s="10">
        <f t="shared" si="2"/>
        <v>17600</v>
      </c>
      <c r="J162" s="20"/>
      <c r="K162" s="21"/>
      <c r="L162" s="21"/>
      <c r="M162" s="21"/>
      <c r="N162" s="21"/>
      <c r="O162" s="21"/>
      <c r="P162" s="22"/>
      <c r="Q162" s="22"/>
      <c r="R162" s="27"/>
    </row>
    <row r="163" spans="1:18" ht="15" x14ac:dyDescent="0.25">
      <c r="A163" s="5" t="s">
        <v>626</v>
      </c>
      <c r="B163" s="6" t="s">
        <v>51</v>
      </c>
      <c r="C163" s="6" t="s">
        <v>83</v>
      </c>
      <c r="D163" s="6">
        <v>2</v>
      </c>
      <c r="E163" s="15">
        <v>44862</v>
      </c>
      <c r="F163" s="6" t="s">
        <v>67</v>
      </c>
      <c r="G163" s="6" t="s">
        <v>30</v>
      </c>
      <c r="H163" s="11">
        <v>40690</v>
      </c>
      <c r="I163" s="11">
        <f t="shared" si="2"/>
        <v>81380</v>
      </c>
      <c r="J163" s="23"/>
      <c r="K163" s="24"/>
      <c r="L163" s="24"/>
      <c r="M163" s="24"/>
      <c r="N163" s="24"/>
      <c r="O163" s="24"/>
      <c r="P163" s="25"/>
      <c r="Q163" s="25"/>
      <c r="R163" s="28"/>
    </row>
    <row r="164" spans="1:18" ht="15" x14ac:dyDescent="0.25">
      <c r="A164" s="3" t="s">
        <v>627</v>
      </c>
      <c r="B164" s="4" t="s">
        <v>41</v>
      </c>
      <c r="C164" s="4" t="s">
        <v>97</v>
      </c>
      <c r="D164" s="4">
        <v>1</v>
      </c>
      <c r="E164" s="14">
        <v>44883</v>
      </c>
      <c r="F164" s="4" t="s">
        <v>32</v>
      </c>
      <c r="G164" s="4" t="s">
        <v>30</v>
      </c>
      <c r="H164" s="10">
        <v>17910</v>
      </c>
      <c r="I164" s="10">
        <f t="shared" si="2"/>
        <v>17910</v>
      </c>
      <c r="J164" s="20"/>
      <c r="K164" s="21"/>
      <c r="L164" s="21"/>
      <c r="M164" s="21"/>
      <c r="N164" s="21"/>
      <c r="O164" s="21"/>
      <c r="P164" s="22"/>
      <c r="Q164" s="22"/>
      <c r="R164" s="27"/>
    </row>
    <row r="165" spans="1:18" ht="15" x14ac:dyDescent="0.25">
      <c r="A165" s="5" t="s">
        <v>628</v>
      </c>
      <c r="B165" s="6" t="s">
        <v>41</v>
      </c>
      <c r="C165" s="6" t="s">
        <v>97</v>
      </c>
      <c r="D165" s="6">
        <v>2</v>
      </c>
      <c r="E165" s="15">
        <v>44891</v>
      </c>
      <c r="F165" s="6" t="s">
        <v>6</v>
      </c>
      <c r="G165" s="6" t="s">
        <v>30</v>
      </c>
      <c r="H165" s="11">
        <v>25950</v>
      </c>
      <c r="I165" s="11">
        <f t="shared" si="2"/>
        <v>51900</v>
      </c>
      <c r="J165" s="23"/>
      <c r="K165" s="24"/>
      <c r="L165" s="24"/>
      <c r="M165" s="24"/>
      <c r="N165" s="24"/>
      <c r="O165" s="24"/>
      <c r="P165" s="25"/>
      <c r="Q165" s="25"/>
      <c r="R165" s="28"/>
    </row>
    <row r="166" spans="1:18" ht="15" x14ac:dyDescent="0.25">
      <c r="A166" s="3" t="s">
        <v>629</v>
      </c>
      <c r="B166" s="4" t="s">
        <v>0</v>
      </c>
      <c r="C166" s="4" t="s">
        <v>108</v>
      </c>
      <c r="D166" s="4">
        <v>1</v>
      </c>
      <c r="E166" s="14">
        <v>44887</v>
      </c>
      <c r="F166" s="4" t="s">
        <v>35</v>
      </c>
      <c r="G166" s="4" t="s">
        <v>30</v>
      </c>
      <c r="H166" s="10">
        <v>24610</v>
      </c>
      <c r="I166" s="10">
        <f t="shared" si="2"/>
        <v>24610</v>
      </c>
      <c r="J166" s="20"/>
      <c r="K166" s="21"/>
      <c r="L166" s="21"/>
      <c r="M166" s="21"/>
      <c r="N166" s="21"/>
      <c r="O166" s="21"/>
      <c r="P166" s="22"/>
      <c r="Q166" s="22"/>
      <c r="R166" s="27"/>
    </row>
    <row r="167" spans="1:18" ht="15" x14ac:dyDescent="0.25">
      <c r="A167" s="5" t="s">
        <v>630</v>
      </c>
      <c r="B167" s="6" t="s">
        <v>1</v>
      </c>
      <c r="C167" s="6" t="s">
        <v>101</v>
      </c>
      <c r="D167" s="6">
        <v>2</v>
      </c>
      <c r="E167" s="15">
        <v>44866</v>
      </c>
      <c r="F167" s="6" t="s">
        <v>86</v>
      </c>
      <c r="G167" s="6" t="s">
        <v>39</v>
      </c>
      <c r="H167" s="11">
        <v>15600</v>
      </c>
      <c r="I167" s="11">
        <f t="shared" si="2"/>
        <v>31200</v>
      </c>
      <c r="J167" s="23"/>
      <c r="K167" s="24"/>
      <c r="L167" s="24"/>
      <c r="M167" s="24"/>
      <c r="N167" s="24"/>
      <c r="O167" s="24"/>
      <c r="P167" s="25"/>
      <c r="Q167" s="25"/>
      <c r="R167" s="28"/>
    </row>
    <row r="168" spans="1:18" ht="15" x14ac:dyDescent="0.25">
      <c r="A168" s="3" t="s">
        <v>631</v>
      </c>
      <c r="B168" s="4" t="s">
        <v>46</v>
      </c>
      <c r="C168" s="4" t="s">
        <v>120</v>
      </c>
      <c r="D168" s="4">
        <v>1</v>
      </c>
      <c r="E168" s="14">
        <v>44882</v>
      </c>
      <c r="F168" s="4" t="s">
        <v>7</v>
      </c>
      <c r="G168" s="4" t="s">
        <v>30</v>
      </c>
      <c r="H168" s="10">
        <v>39350</v>
      </c>
      <c r="I168" s="10">
        <f t="shared" si="2"/>
        <v>39350</v>
      </c>
      <c r="J168" s="20"/>
      <c r="K168" s="21"/>
      <c r="L168" s="21"/>
      <c r="M168" s="21"/>
      <c r="N168" s="21"/>
      <c r="O168" s="21"/>
      <c r="P168" s="22"/>
      <c r="Q168" s="22"/>
      <c r="R168" s="27"/>
    </row>
    <row r="169" spans="1:18" ht="15" x14ac:dyDescent="0.25">
      <c r="A169" s="5" t="s">
        <v>632</v>
      </c>
      <c r="B169" s="6" t="s">
        <v>65</v>
      </c>
      <c r="C169" s="6" t="s">
        <v>66</v>
      </c>
      <c r="D169" s="6">
        <v>2</v>
      </c>
      <c r="E169" s="15">
        <v>44869</v>
      </c>
      <c r="F169" s="6" t="s">
        <v>82</v>
      </c>
      <c r="G169" s="6" t="s">
        <v>30</v>
      </c>
      <c r="H169" s="11">
        <v>31310</v>
      </c>
      <c r="I169" s="11">
        <f t="shared" si="2"/>
        <v>62620</v>
      </c>
      <c r="J169" s="23"/>
      <c r="K169" s="24"/>
      <c r="L169" s="24"/>
      <c r="M169" s="24"/>
      <c r="N169" s="24"/>
      <c r="O169" s="24"/>
      <c r="P169" s="25"/>
      <c r="Q169" s="25"/>
      <c r="R169" s="28"/>
    </row>
    <row r="170" spans="1:18" ht="15" x14ac:dyDescent="0.25">
      <c r="A170" s="3" t="s">
        <v>633</v>
      </c>
      <c r="B170" s="4" t="s">
        <v>0</v>
      </c>
      <c r="C170" s="4" t="s">
        <v>109</v>
      </c>
      <c r="D170" s="4">
        <v>3</v>
      </c>
      <c r="E170" s="14">
        <v>44887</v>
      </c>
      <c r="F170" s="4" t="s">
        <v>9</v>
      </c>
      <c r="G170" s="4" t="s">
        <v>30</v>
      </c>
      <c r="H170" s="10">
        <v>28630</v>
      </c>
      <c r="I170" s="10">
        <f t="shared" si="2"/>
        <v>85890</v>
      </c>
      <c r="J170" s="20"/>
      <c r="K170" s="21"/>
      <c r="L170" s="21"/>
      <c r="M170" s="21"/>
      <c r="N170" s="21"/>
      <c r="O170" s="21"/>
      <c r="P170" s="22"/>
      <c r="Q170" s="22"/>
      <c r="R170" s="27"/>
    </row>
    <row r="171" spans="1:18" ht="15" x14ac:dyDescent="0.25">
      <c r="A171" s="5" t="s">
        <v>634</v>
      </c>
      <c r="B171" s="6" t="s">
        <v>56</v>
      </c>
      <c r="C171" s="6" t="s">
        <v>121</v>
      </c>
      <c r="D171" s="6">
        <v>1</v>
      </c>
      <c r="E171" s="15">
        <v>44895</v>
      </c>
      <c r="F171" s="6" t="s">
        <v>10</v>
      </c>
      <c r="G171" s="6" t="s">
        <v>30</v>
      </c>
      <c r="H171" s="11">
        <v>44710</v>
      </c>
      <c r="I171" s="11">
        <f t="shared" si="2"/>
        <v>44710</v>
      </c>
      <c r="J171" s="23"/>
      <c r="K171" s="24"/>
      <c r="L171" s="24"/>
      <c r="M171" s="24"/>
      <c r="N171" s="24"/>
      <c r="O171" s="24"/>
      <c r="P171" s="25"/>
      <c r="Q171" s="25"/>
      <c r="R171" s="28"/>
    </row>
    <row r="172" spans="1:18" ht="15" x14ac:dyDescent="0.25">
      <c r="A172" s="3" t="s">
        <v>635</v>
      </c>
      <c r="B172" s="4" t="s">
        <v>43</v>
      </c>
      <c r="C172" s="4" t="s">
        <v>62</v>
      </c>
      <c r="D172" s="4">
        <v>2</v>
      </c>
      <c r="E172" s="14">
        <v>44866</v>
      </c>
      <c r="F172" s="4" t="s">
        <v>114</v>
      </c>
      <c r="G172" s="4" t="s">
        <v>39</v>
      </c>
      <c r="H172" s="10">
        <v>17600</v>
      </c>
      <c r="I172" s="10">
        <f t="shared" si="2"/>
        <v>35200</v>
      </c>
      <c r="J172" s="20"/>
      <c r="K172" s="21"/>
      <c r="L172" s="21"/>
      <c r="M172" s="21"/>
      <c r="N172" s="21"/>
      <c r="O172" s="21"/>
      <c r="P172" s="22"/>
      <c r="Q172" s="22"/>
      <c r="R172" s="27"/>
    </row>
    <row r="173" spans="1:18" ht="15" x14ac:dyDescent="0.25">
      <c r="A173" s="5" t="s">
        <v>636</v>
      </c>
      <c r="B173" s="6" t="s">
        <v>51</v>
      </c>
      <c r="C173" s="6" t="s">
        <v>52</v>
      </c>
      <c r="D173" s="6">
        <v>1</v>
      </c>
      <c r="E173" s="15">
        <v>44895</v>
      </c>
      <c r="F173" s="6" t="s">
        <v>114</v>
      </c>
      <c r="G173" s="6" t="s">
        <v>39</v>
      </c>
      <c r="H173" s="11">
        <v>17600</v>
      </c>
      <c r="I173" s="11">
        <f t="shared" si="2"/>
        <v>17600</v>
      </c>
      <c r="J173" s="23"/>
      <c r="K173" s="24"/>
      <c r="L173" s="24"/>
      <c r="M173" s="24"/>
      <c r="N173" s="24"/>
      <c r="O173" s="24"/>
      <c r="P173" s="25"/>
      <c r="Q173" s="25"/>
      <c r="R173" s="28"/>
    </row>
    <row r="174" spans="1:18" ht="15" x14ac:dyDescent="0.25">
      <c r="A174" s="3" t="s">
        <v>637</v>
      </c>
      <c r="B174" s="4" t="s">
        <v>36</v>
      </c>
      <c r="C174" s="4" t="s">
        <v>123</v>
      </c>
      <c r="D174" s="4">
        <v>4</v>
      </c>
      <c r="E174" s="14">
        <v>44877</v>
      </c>
      <c r="F174" s="4" t="s">
        <v>67</v>
      </c>
      <c r="G174" s="4" t="s">
        <v>30</v>
      </c>
      <c r="H174" s="10">
        <v>40690</v>
      </c>
      <c r="I174" s="10">
        <f t="shared" si="2"/>
        <v>162760</v>
      </c>
      <c r="J174" s="20"/>
      <c r="K174" s="21"/>
      <c r="L174" s="21"/>
      <c r="M174" s="21"/>
      <c r="N174" s="21"/>
      <c r="O174" s="21"/>
      <c r="P174" s="22"/>
      <c r="Q174" s="22"/>
      <c r="R174" s="27"/>
    </row>
    <row r="175" spans="1:18" ht="15" x14ac:dyDescent="0.25">
      <c r="A175" s="5" t="s">
        <v>638</v>
      </c>
      <c r="B175" s="6" t="s">
        <v>65</v>
      </c>
      <c r="C175" s="6" t="s">
        <v>91</v>
      </c>
      <c r="D175" s="6">
        <v>1</v>
      </c>
      <c r="E175" s="15">
        <v>44922</v>
      </c>
      <c r="F175" s="6" t="s">
        <v>70</v>
      </c>
      <c r="G175" s="6" t="s">
        <v>30</v>
      </c>
      <c r="H175" s="11">
        <v>21930</v>
      </c>
      <c r="I175" s="11">
        <f t="shared" si="2"/>
        <v>21930</v>
      </c>
      <c r="J175" s="23"/>
      <c r="K175" s="24"/>
      <c r="L175" s="24"/>
      <c r="M175" s="24"/>
      <c r="N175" s="24"/>
      <c r="O175" s="24"/>
      <c r="P175" s="25"/>
      <c r="Q175" s="25"/>
      <c r="R175" s="28"/>
    </row>
    <row r="176" spans="1:18" ht="15" x14ac:dyDescent="0.25">
      <c r="A176" s="3" t="s">
        <v>639</v>
      </c>
      <c r="B176" s="4" t="s">
        <v>46</v>
      </c>
      <c r="C176" s="4" t="s">
        <v>122</v>
      </c>
      <c r="D176" s="4">
        <v>4</v>
      </c>
      <c r="E176" s="14">
        <v>44906</v>
      </c>
      <c r="F176" s="4" t="s">
        <v>3</v>
      </c>
      <c r="G176" s="4" t="s">
        <v>30</v>
      </c>
      <c r="H176" s="10">
        <v>19250</v>
      </c>
      <c r="I176" s="10">
        <f t="shared" si="2"/>
        <v>77000</v>
      </c>
      <c r="J176" s="20"/>
      <c r="K176" s="21"/>
      <c r="L176" s="21"/>
      <c r="M176" s="21"/>
      <c r="N176" s="21"/>
      <c r="O176" s="21"/>
      <c r="P176" s="22"/>
      <c r="Q176" s="22"/>
      <c r="R176" s="27"/>
    </row>
    <row r="177" spans="1:18" ht="15" x14ac:dyDescent="0.25">
      <c r="A177" s="5" t="s">
        <v>640</v>
      </c>
      <c r="B177" s="6" t="s">
        <v>65</v>
      </c>
      <c r="C177" s="6" t="s">
        <v>95</v>
      </c>
      <c r="D177" s="6">
        <v>1</v>
      </c>
      <c r="E177" s="15">
        <v>44901</v>
      </c>
      <c r="F177" s="6" t="s">
        <v>4</v>
      </c>
      <c r="G177" s="6" t="s">
        <v>30</v>
      </c>
      <c r="H177" s="11">
        <v>43370</v>
      </c>
      <c r="I177" s="11">
        <f t="shared" si="2"/>
        <v>43370</v>
      </c>
      <c r="J177" s="23"/>
      <c r="K177" s="24"/>
      <c r="L177" s="24"/>
      <c r="M177" s="24"/>
      <c r="N177" s="24"/>
      <c r="O177" s="24"/>
      <c r="P177" s="25"/>
      <c r="Q177" s="25"/>
      <c r="R177" s="28"/>
    </row>
    <row r="178" spans="1:18" ht="15" x14ac:dyDescent="0.25">
      <c r="A178" s="3" t="s">
        <v>641</v>
      </c>
      <c r="B178" s="4" t="s">
        <v>27</v>
      </c>
      <c r="C178" s="4" t="s">
        <v>80</v>
      </c>
      <c r="D178" s="4">
        <v>1</v>
      </c>
      <c r="E178" s="14">
        <v>44899</v>
      </c>
      <c r="F178" s="4" t="s">
        <v>35</v>
      </c>
      <c r="G178" s="4" t="s">
        <v>30</v>
      </c>
      <c r="H178" s="10">
        <v>24610</v>
      </c>
      <c r="I178" s="10">
        <f t="shared" si="2"/>
        <v>24610</v>
      </c>
      <c r="J178" s="20"/>
      <c r="K178" s="21"/>
      <c r="L178" s="21"/>
      <c r="M178" s="21"/>
      <c r="N178" s="21"/>
      <c r="O178" s="21"/>
      <c r="P178" s="22"/>
      <c r="Q178" s="22"/>
      <c r="R178" s="27"/>
    </row>
    <row r="179" spans="1:18" ht="15" x14ac:dyDescent="0.25">
      <c r="A179" s="5" t="s">
        <v>642</v>
      </c>
      <c r="B179" s="6" t="s">
        <v>74</v>
      </c>
      <c r="C179" s="6" t="s">
        <v>113</v>
      </c>
      <c r="D179" s="6">
        <v>1</v>
      </c>
      <c r="E179" s="15">
        <v>44919</v>
      </c>
      <c r="F179" s="6" t="s">
        <v>35</v>
      </c>
      <c r="G179" s="6" t="s">
        <v>30</v>
      </c>
      <c r="H179" s="11">
        <v>24610</v>
      </c>
      <c r="I179" s="11">
        <f t="shared" si="2"/>
        <v>24610</v>
      </c>
      <c r="J179" s="23"/>
      <c r="K179" s="24"/>
      <c r="L179" s="24"/>
      <c r="M179" s="24"/>
      <c r="N179" s="24"/>
      <c r="O179" s="24"/>
      <c r="P179" s="25"/>
      <c r="Q179" s="25"/>
      <c r="R179" s="28"/>
    </row>
    <row r="180" spans="1:18" ht="15" x14ac:dyDescent="0.25">
      <c r="A180" s="3" t="s">
        <v>643</v>
      </c>
      <c r="B180" s="4" t="s">
        <v>27</v>
      </c>
      <c r="C180" s="4" t="s">
        <v>80</v>
      </c>
      <c r="D180" s="4">
        <v>1</v>
      </c>
      <c r="E180" s="14">
        <v>44915</v>
      </c>
      <c r="F180" s="4" t="s">
        <v>86</v>
      </c>
      <c r="G180" s="4" t="s">
        <v>39</v>
      </c>
      <c r="H180" s="10">
        <v>15600</v>
      </c>
      <c r="I180" s="10">
        <f t="shared" si="2"/>
        <v>15600</v>
      </c>
      <c r="J180" s="20"/>
      <c r="K180" s="21"/>
      <c r="L180" s="21"/>
      <c r="M180" s="21"/>
      <c r="N180" s="21"/>
      <c r="O180" s="21"/>
      <c r="P180" s="22"/>
      <c r="Q180" s="22"/>
      <c r="R180" s="27"/>
    </row>
    <row r="181" spans="1:18" ht="15" x14ac:dyDescent="0.25">
      <c r="A181" s="5" t="s">
        <v>644</v>
      </c>
      <c r="B181" s="6" t="s">
        <v>43</v>
      </c>
      <c r="C181" s="6" t="s">
        <v>44</v>
      </c>
      <c r="D181" s="6">
        <v>4</v>
      </c>
      <c r="E181" s="15">
        <v>44924</v>
      </c>
      <c r="F181" s="6" t="s">
        <v>86</v>
      </c>
      <c r="G181" s="6" t="s">
        <v>39</v>
      </c>
      <c r="H181" s="11">
        <v>15600</v>
      </c>
      <c r="I181" s="11">
        <f t="shared" si="2"/>
        <v>62400</v>
      </c>
      <c r="J181" s="23"/>
      <c r="K181" s="24"/>
      <c r="L181" s="24"/>
      <c r="M181" s="24"/>
      <c r="N181" s="24"/>
      <c r="O181" s="24"/>
      <c r="P181" s="25"/>
      <c r="Q181" s="25"/>
      <c r="R181" s="28"/>
    </row>
    <row r="182" spans="1:18" ht="15" x14ac:dyDescent="0.25">
      <c r="A182" s="3" t="s">
        <v>645</v>
      </c>
      <c r="B182" s="4" t="s">
        <v>0</v>
      </c>
      <c r="C182" s="4" t="s">
        <v>109</v>
      </c>
      <c r="D182" s="4">
        <v>1</v>
      </c>
      <c r="E182" s="14">
        <v>44909</v>
      </c>
      <c r="F182" s="4" t="s">
        <v>86</v>
      </c>
      <c r="G182" s="4" t="s">
        <v>39</v>
      </c>
      <c r="H182" s="10">
        <v>15600</v>
      </c>
      <c r="I182" s="10">
        <f t="shared" si="2"/>
        <v>15600</v>
      </c>
      <c r="J182" s="20"/>
      <c r="K182" s="21"/>
      <c r="L182" s="21"/>
      <c r="M182" s="21"/>
      <c r="N182" s="21"/>
      <c r="O182" s="21"/>
      <c r="P182" s="22"/>
      <c r="Q182" s="22"/>
      <c r="R182" s="27"/>
    </row>
    <row r="183" spans="1:18" ht="15" x14ac:dyDescent="0.25">
      <c r="A183" s="5" t="s">
        <v>646</v>
      </c>
      <c r="B183" s="6" t="s">
        <v>2</v>
      </c>
      <c r="C183" s="6" t="s">
        <v>124</v>
      </c>
      <c r="D183" s="6">
        <v>1</v>
      </c>
      <c r="E183" s="15">
        <v>44925</v>
      </c>
      <c r="F183" s="6" t="s">
        <v>60</v>
      </c>
      <c r="G183" s="6" t="s">
        <v>30</v>
      </c>
      <c r="H183" s="11">
        <v>33990</v>
      </c>
      <c r="I183" s="11">
        <f t="shared" si="2"/>
        <v>33990</v>
      </c>
      <c r="J183" s="23"/>
      <c r="K183" s="24"/>
      <c r="L183" s="24"/>
      <c r="M183" s="24"/>
      <c r="N183" s="24"/>
      <c r="O183" s="24"/>
      <c r="P183" s="25"/>
      <c r="Q183" s="25"/>
      <c r="R183" s="28"/>
    </row>
    <row r="184" spans="1:18" ht="15" x14ac:dyDescent="0.25">
      <c r="A184" s="3" t="s">
        <v>647</v>
      </c>
      <c r="B184" s="4" t="s">
        <v>76</v>
      </c>
      <c r="C184" s="4" t="s">
        <v>87</v>
      </c>
      <c r="D184" s="4">
        <v>1</v>
      </c>
      <c r="E184" s="14">
        <v>44906</v>
      </c>
      <c r="F184" s="4" t="s">
        <v>8</v>
      </c>
      <c r="G184" s="4" t="s">
        <v>30</v>
      </c>
      <c r="H184" s="10">
        <v>32650</v>
      </c>
      <c r="I184" s="10">
        <f t="shared" si="2"/>
        <v>32650</v>
      </c>
      <c r="J184" s="20"/>
      <c r="K184" s="21"/>
      <c r="L184" s="21"/>
      <c r="M184" s="21"/>
      <c r="N184" s="21"/>
      <c r="O184" s="21"/>
      <c r="P184" s="22"/>
      <c r="Q184" s="22"/>
      <c r="R184" s="27"/>
    </row>
    <row r="185" spans="1:18" ht="15" x14ac:dyDescent="0.25">
      <c r="A185" s="5" t="s">
        <v>648</v>
      </c>
      <c r="B185" s="6" t="s">
        <v>53</v>
      </c>
      <c r="C185" s="6" t="s">
        <v>81</v>
      </c>
      <c r="D185" s="6">
        <v>3</v>
      </c>
      <c r="E185" s="15">
        <v>44900</v>
      </c>
      <c r="F185" s="6" t="s">
        <v>60</v>
      </c>
      <c r="G185" s="6" t="s">
        <v>30</v>
      </c>
      <c r="H185" s="11">
        <v>33990</v>
      </c>
      <c r="I185" s="11">
        <f t="shared" si="2"/>
        <v>101970</v>
      </c>
      <c r="J185" s="23"/>
      <c r="K185" s="24"/>
      <c r="L185" s="24"/>
      <c r="M185" s="24"/>
      <c r="N185" s="24"/>
      <c r="O185" s="24"/>
      <c r="P185" s="25"/>
      <c r="Q185" s="25"/>
      <c r="R185" s="28"/>
    </row>
    <row r="186" spans="1:18" ht="15" x14ac:dyDescent="0.25">
      <c r="A186" s="3" t="s">
        <v>649</v>
      </c>
      <c r="B186" s="4" t="s">
        <v>74</v>
      </c>
      <c r="C186" s="4" t="s">
        <v>88</v>
      </c>
      <c r="D186" s="4">
        <v>2</v>
      </c>
      <c r="E186" s="14">
        <v>44922</v>
      </c>
      <c r="F186" s="4" t="s">
        <v>48</v>
      </c>
      <c r="G186" s="4" t="s">
        <v>30</v>
      </c>
      <c r="H186" s="10">
        <v>35330</v>
      </c>
      <c r="I186" s="10">
        <f t="shared" si="2"/>
        <v>70660</v>
      </c>
      <c r="J186" s="20"/>
      <c r="K186" s="21"/>
      <c r="L186" s="21"/>
      <c r="M186" s="21"/>
      <c r="N186" s="21"/>
      <c r="O186" s="21"/>
      <c r="P186" s="22"/>
      <c r="Q186" s="22"/>
      <c r="R186" s="27"/>
    </row>
    <row r="187" spans="1:18" ht="15" x14ac:dyDescent="0.25">
      <c r="A187" s="5" t="s">
        <v>650</v>
      </c>
      <c r="B187" s="6" t="s">
        <v>56</v>
      </c>
      <c r="C187" s="6" t="s">
        <v>111</v>
      </c>
      <c r="D187" s="6">
        <v>2</v>
      </c>
      <c r="E187" s="15">
        <v>44914</v>
      </c>
      <c r="F187" s="6" t="s">
        <v>50</v>
      </c>
      <c r="G187" s="6" t="s">
        <v>30</v>
      </c>
      <c r="H187" s="11">
        <v>11300</v>
      </c>
      <c r="I187" s="11">
        <f t="shared" si="2"/>
        <v>22600</v>
      </c>
      <c r="J187" s="23"/>
      <c r="K187" s="24"/>
      <c r="L187" s="24"/>
      <c r="M187" s="24"/>
      <c r="N187" s="24"/>
      <c r="O187" s="24"/>
      <c r="P187" s="25"/>
      <c r="Q187" s="25"/>
      <c r="R187" s="28"/>
    </row>
    <row r="188" spans="1:18" ht="15" x14ac:dyDescent="0.25">
      <c r="A188" s="3" t="s">
        <v>651</v>
      </c>
      <c r="B188" s="4" t="s">
        <v>41</v>
      </c>
      <c r="C188" s="4" t="s">
        <v>78</v>
      </c>
      <c r="D188" s="4">
        <v>4</v>
      </c>
      <c r="E188" s="14">
        <v>44902</v>
      </c>
      <c r="F188" s="4" t="s">
        <v>50</v>
      </c>
      <c r="G188" s="4" t="s">
        <v>30</v>
      </c>
      <c r="H188" s="10">
        <v>11300</v>
      </c>
      <c r="I188" s="10">
        <f t="shared" si="2"/>
        <v>45200</v>
      </c>
      <c r="J188" s="20"/>
      <c r="K188" s="21"/>
      <c r="L188" s="21"/>
      <c r="M188" s="21"/>
      <c r="N188" s="21"/>
      <c r="O188" s="21"/>
      <c r="P188" s="22"/>
      <c r="Q188" s="22"/>
      <c r="R188" s="27"/>
    </row>
    <row r="189" spans="1:18" ht="15" x14ac:dyDescent="0.25">
      <c r="A189" s="5" t="s">
        <v>652</v>
      </c>
      <c r="B189" s="6" t="s">
        <v>63</v>
      </c>
      <c r="C189" s="6" t="s">
        <v>85</v>
      </c>
      <c r="D189" s="6">
        <v>2</v>
      </c>
      <c r="E189" s="15">
        <v>44616</v>
      </c>
      <c r="F189" s="6" t="s">
        <v>3</v>
      </c>
      <c r="G189" s="6" t="s">
        <v>30</v>
      </c>
      <c r="H189" s="11">
        <v>19250</v>
      </c>
      <c r="I189" s="11">
        <f t="shared" si="2"/>
        <v>38500</v>
      </c>
      <c r="J189" s="23"/>
      <c r="K189" s="24"/>
      <c r="L189" s="24"/>
      <c r="M189" s="24"/>
      <c r="N189" s="24"/>
      <c r="O189" s="24"/>
      <c r="P189" s="25"/>
      <c r="Q189" s="25"/>
      <c r="R189" s="28"/>
    </row>
    <row r="190" spans="1:18" ht="15" x14ac:dyDescent="0.25">
      <c r="A190" s="3" t="s">
        <v>653</v>
      </c>
      <c r="B190" s="4" t="s">
        <v>51</v>
      </c>
      <c r="C190" s="4" t="s">
        <v>96</v>
      </c>
      <c r="D190" s="4">
        <v>4</v>
      </c>
      <c r="E190" s="14">
        <v>44615</v>
      </c>
      <c r="F190" s="4" t="s">
        <v>4</v>
      </c>
      <c r="G190" s="4" t="s">
        <v>30</v>
      </c>
      <c r="H190" s="10">
        <v>43370</v>
      </c>
      <c r="I190" s="10">
        <f t="shared" si="2"/>
        <v>173480</v>
      </c>
      <c r="J190" s="20"/>
      <c r="K190" s="21"/>
      <c r="L190" s="21"/>
      <c r="M190" s="21"/>
      <c r="N190" s="21"/>
      <c r="O190" s="21"/>
      <c r="P190" s="22"/>
      <c r="Q190" s="22"/>
      <c r="R190" s="27"/>
    </row>
    <row r="191" spans="1:18" ht="15" x14ac:dyDescent="0.25">
      <c r="A191" s="5" t="s">
        <v>654</v>
      </c>
      <c r="B191" s="6" t="s">
        <v>74</v>
      </c>
      <c r="C191" s="6" t="s">
        <v>113</v>
      </c>
      <c r="D191" s="6">
        <v>1</v>
      </c>
      <c r="E191" s="15">
        <v>44615</v>
      </c>
      <c r="F191" s="6" t="s">
        <v>5</v>
      </c>
      <c r="G191" s="6" t="s">
        <v>30</v>
      </c>
      <c r="H191" s="11">
        <v>36670</v>
      </c>
      <c r="I191" s="11">
        <f t="shared" si="2"/>
        <v>36670</v>
      </c>
      <c r="J191" s="23"/>
      <c r="K191" s="24"/>
      <c r="L191" s="24"/>
      <c r="M191" s="24"/>
      <c r="N191" s="24"/>
      <c r="O191" s="24"/>
      <c r="P191" s="25"/>
      <c r="Q191" s="25"/>
      <c r="R191" s="28"/>
    </row>
    <row r="192" spans="1:18" ht="15" x14ac:dyDescent="0.25">
      <c r="A192" s="3" t="s">
        <v>655</v>
      </c>
      <c r="B192" s="4" t="s">
        <v>2</v>
      </c>
      <c r="C192" s="4" t="s">
        <v>117</v>
      </c>
      <c r="D192" s="4">
        <v>2</v>
      </c>
      <c r="E192" s="14">
        <v>44597</v>
      </c>
      <c r="F192" s="4" t="s">
        <v>86</v>
      </c>
      <c r="G192" s="4" t="s">
        <v>39</v>
      </c>
      <c r="H192" s="10">
        <v>15600</v>
      </c>
      <c r="I192" s="10">
        <f t="shared" si="2"/>
        <v>31200</v>
      </c>
      <c r="J192" s="20"/>
      <c r="K192" s="21"/>
      <c r="L192" s="21"/>
      <c r="M192" s="21"/>
      <c r="N192" s="21"/>
      <c r="O192" s="21"/>
      <c r="P192" s="22"/>
      <c r="Q192" s="22"/>
      <c r="R192" s="27"/>
    </row>
    <row r="193" spans="1:18" ht="15" x14ac:dyDescent="0.25">
      <c r="A193" s="5" t="s">
        <v>656</v>
      </c>
      <c r="B193" s="6" t="s">
        <v>0</v>
      </c>
      <c r="C193" s="6" t="s">
        <v>108</v>
      </c>
      <c r="D193" s="6">
        <v>2</v>
      </c>
      <c r="E193" s="15">
        <v>44611</v>
      </c>
      <c r="F193" s="6" t="s">
        <v>55</v>
      </c>
      <c r="G193" s="6" t="s">
        <v>30</v>
      </c>
      <c r="H193" s="11">
        <v>38010</v>
      </c>
      <c r="I193" s="11">
        <f t="shared" si="2"/>
        <v>76020</v>
      </c>
      <c r="J193" s="23"/>
      <c r="K193" s="24"/>
      <c r="L193" s="24"/>
      <c r="M193" s="24"/>
      <c r="N193" s="24"/>
      <c r="O193" s="24"/>
      <c r="P193" s="25"/>
      <c r="Q193" s="25"/>
      <c r="R193" s="28"/>
    </row>
    <row r="194" spans="1:18" ht="15" x14ac:dyDescent="0.25">
      <c r="A194" s="3" t="s">
        <v>657</v>
      </c>
      <c r="B194" s="4" t="s">
        <v>53</v>
      </c>
      <c r="C194" s="4" t="s">
        <v>54</v>
      </c>
      <c r="D194" s="4">
        <v>4</v>
      </c>
      <c r="E194" s="14">
        <v>44617</v>
      </c>
      <c r="F194" s="4" t="s">
        <v>55</v>
      </c>
      <c r="G194" s="4" t="s">
        <v>30</v>
      </c>
      <c r="H194" s="10">
        <v>38010</v>
      </c>
      <c r="I194" s="10">
        <f t="shared" ref="I194:I257" si="3">D194*H194</f>
        <v>152040</v>
      </c>
      <c r="J194" s="20"/>
      <c r="K194" s="21"/>
      <c r="L194" s="21"/>
      <c r="M194" s="21"/>
      <c r="N194" s="21"/>
      <c r="O194" s="21"/>
      <c r="P194" s="22"/>
      <c r="Q194" s="22"/>
      <c r="R194" s="27"/>
    </row>
    <row r="195" spans="1:18" ht="15" x14ac:dyDescent="0.25">
      <c r="A195" s="5" t="s">
        <v>658</v>
      </c>
      <c r="B195" s="6" t="s">
        <v>43</v>
      </c>
      <c r="C195" s="6" t="s">
        <v>44</v>
      </c>
      <c r="D195" s="6">
        <v>4</v>
      </c>
      <c r="E195" s="15">
        <v>44595</v>
      </c>
      <c r="F195" s="6" t="s">
        <v>82</v>
      </c>
      <c r="G195" s="6" t="s">
        <v>30</v>
      </c>
      <c r="H195" s="11">
        <v>27290</v>
      </c>
      <c r="I195" s="11">
        <f t="shared" si="3"/>
        <v>109160</v>
      </c>
      <c r="J195" s="23"/>
      <c r="K195" s="24"/>
      <c r="L195" s="24"/>
      <c r="M195" s="24"/>
      <c r="N195" s="24"/>
      <c r="O195" s="24"/>
      <c r="P195" s="25"/>
      <c r="Q195" s="25"/>
      <c r="R195" s="28"/>
    </row>
    <row r="196" spans="1:18" ht="15" x14ac:dyDescent="0.25">
      <c r="A196" s="3" t="s">
        <v>659</v>
      </c>
      <c r="B196" s="4" t="s">
        <v>68</v>
      </c>
      <c r="C196" s="4" t="s">
        <v>106</v>
      </c>
      <c r="D196" s="4">
        <v>1</v>
      </c>
      <c r="E196" s="14">
        <v>44609</v>
      </c>
      <c r="F196" s="4" t="s">
        <v>82</v>
      </c>
      <c r="G196" s="4" t="s">
        <v>30</v>
      </c>
      <c r="H196" s="10">
        <v>27290</v>
      </c>
      <c r="I196" s="10">
        <f t="shared" si="3"/>
        <v>27290</v>
      </c>
      <c r="J196" s="20"/>
      <c r="K196" s="21"/>
      <c r="L196" s="21"/>
      <c r="M196" s="21"/>
      <c r="N196" s="21"/>
      <c r="O196" s="21"/>
      <c r="P196" s="22"/>
      <c r="Q196" s="22"/>
      <c r="R196" s="27"/>
    </row>
    <row r="197" spans="1:18" ht="15" x14ac:dyDescent="0.25">
      <c r="A197" s="5" t="s">
        <v>660</v>
      </c>
      <c r="B197" s="6" t="s">
        <v>71</v>
      </c>
      <c r="C197" s="6" t="s">
        <v>102</v>
      </c>
      <c r="D197" s="6">
        <v>2</v>
      </c>
      <c r="E197" s="15">
        <v>44596</v>
      </c>
      <c r="F197" s="6" t="s">
        <v>58</v>
      </c>
      <c r="G197" s="6" t="s">
        <v>30</v>
      </c>
      <c r="H197" s="11">
        <v>29970</v>
      </c>
      <c r="I197" s="11">
        <f t="shared" si="3"/>
        <v>59940</v>
      </c>
      <c r="J197" s="23"/>
      <c r="K197" s="24"/>
      <c r="L197" s="24"/>
      <c r="M197" s="24"/>
      <c r="N197" s="24"/>
      <c r="O197" s="24"/>
      <c r="P197" s="25"/>
      <c r="Q197" s="25"/>
      <c r="R197" s="28"/>
    </row>
    <row r="198" spans="1:18" ht="15" x14ac:dyDescent="0.25">
      <c r="A198" s="3" t="s">
        <v>661</v>
      </c>
      <c r="B198" s="4" t="s">
        <v>63</v>
      </c>
      <c r="C198" s="4" t="s">
        <v>84</v>
      </c>
      <c r="D198" s="4">
        <v>1</v>
      </c>
      <c r="E198" s="14">
        <v>44601</v>
      </c>
      <c r="F198" s="4" t="s">
        <v>9</v>
      </c>
      <c r="G198" s="4" t="s">
        <v>30</v>
      </c>
      <c r="H198" s="10">
        <v>28630</v>
      </c>
      <c r="I198" s="10">
        <f t="shared" si="3"/>
        <v>28630</v>
      </c>
      <c r="J198" s="20"/>
      <c r="K198" s="21"/>
      <c r="L198" s="21"/>
      <c r="M198" s="21"/>
      <c r="N198" s="21"/>
      <c r="O198" s="21"/>
      <c r="P198" s="22"/>
      <c r="Q198" s="22"/>
      <c r="R198" s="27"/>
    </row>
    <row r="199" spans="1:18" ht="15" x14ac:dyDescent="0.25">
      <c r="A199" s="5" t="s">
        <v>662</v>
      </c>
      <c r="B199" s="6" t="s">
        <v>0</v>
      </c>
      <c r="C199" s="6" t="s">
        <v>109</v>
      </c>
      <c r="D199" s="6">
        <v>1</v>
      </c>
      <c r="E199" s="15">
        <v>44609</v>
      </c>
      <c r="F199" s="6" t="s">
        <v>82</v>
      </c>
      <c r="G199" s="6" t="s">
        <v>30</v>
      </c>
      <c r="H199" s="11">
        <v>27290</v>
      </c>
      <c r="I199" s="11">
        <f t="shared" si="3"/>
        <v>27290</v>
      </c>
      <c r="J199" s="23"/>
      <c r="K199" s="24"/>
      <c r="L199" s="24"/>
      <c r="M199" s="24"/>
      <c r="N199" s="24"/>
      <c r="O199" s="24"/>
      <c r="P199" s="25"/>
      <c r="Q199" s="25"/>
      <c r="R199" s="28"/>
    </row>
    <row r="200" spans="1:18" ht="15" x14ac:dyDescent="0.25">
      <c r="A200" s="3" t="s">
        <v>663</v>
      </c>
      <c r="B200" s="4" t="s">
        <v>71</v>
      </c>
      <c r="C200" s="4" t="s">
        <v>93</v>
      </c>
      <c r="D200" s="4">
        <v>4</v>
      </c>
      <c r="E200" s="14">
        <v>44615</v>
      </c>
      <c r="F200" s="4" t="s">
        <v>114</v>
      </c>
      <c r="G200" s="4" t="s">
        <v>39</v>
      </c>
      <c r="H200" s="10">
        <v>17600</v>
      </c>
      <c r="I200" s="10">
        <f t="shared" si="3"/>
        <v>70400</v>
      </c>
      <c r="J200" s="20"/>
      <c r="K200" s="21"/>
      <c r="L200" s="21"/>
      <c r="M200" s="21"/>
      <c r="N200" s="21"/>
      <c r="O200" s="21"/>
      <c r="P200" s="22"/>
      <c r="Q200" s="22"/>
      <c r="R200" s="27"/>
    </row>
    <row r="201" spans="1:18" ht="15" x14ac:dyDescent="0.25">
      <c r="A201" s="5" t="s">
        <v>664</v>
      </c>
      <c r="B201" s="6" t="s">
        <v>51</v>
      </c>
      <c r="C201" s="6" t="s">
        <v>83</v>
      </c>
      <c r="D201" s="6">
        <v>3</v>
      </c>
      <c r="E201" s="15">
        <v>44643</v>
      </c>
      <c r="F201" s="6" t="s">
        <v>32</v>
      </c>
      <c r="G201" s="6" t="s">
        <v>30</v>
      </c>
      <c r="H201" s="11">
        <v>17910</v>
      </c>
      <c r="I201" s="11">
        <f t="shared" si="3"/>
        <v>53730</v>
      </c>
      <c r="J201" s="23"/>
      <c r="K201" s="24"/>
      <c r="L201" s="24"/>
      <c r="M201" s="24"/>
      <c r="N201" s="24"/>
      <c r="O201" s="24"/>
      <c r="P201" s="25"/>
      <c r="Q201" s="25"/>
      <c r="R201" s="28"/>
    </row>
    <row r="202" spans="1:18" ht="15" x14ac:dyDescent="0.25">
      <c r="A202" s="3" t="s">
        <v>665</v>
      </c>
      <c r="B202" s="4" t="s">
        <v>53</v>
      </c>
      <c r="C202" s="4" t="s">
        <v>105</v>
      </c>
      <c r="D202" s="4">
        <v>4</v>
      </c>
      <c r="E202" s="14">
        <v>44621</v>
      </c>
      <c r="F202" s="4" t="s">
        <v>4</v>
      </c>
      <c r="G202" s="4" t="s">
        <v>30</v>
      </c>
      <c r="H202" s="10">
        <v>43370</v>
      </c>
      <c r="I202" s="10">
        <f t="shared" si="3"/>
        <v>173480</v>
      </c>
      <c r="J202" s="20"/>
      <c r="K202" s="21"/>
      <c r="L202" s="21"/>
      <c r="M202" s="21"/>
      <c r="N202" s="21"/>
      <c r="O202" s="21"/>
      <c r="P202" s="22"/>
      <c r="Q202" s="22"/>
      <c r="R202" s="27"/>
    </row>
    <row r="203" spans="1:18" ht="15" x14ac:dyDescent="0.25">
      <c r="A203" s="5" t="s">
        <v>666</v>
      </c>
      <c r="B203" s="6" t="s">
        <v>71</v>
      </c>
      <c r="C203" s="6" t="s">
        <v>102</v>
      </c>
      <c r="D203" s="6">
        <v>1</v>
      </c>
      <c r="E203" s="15">
        <v>44622</v>
      </c>
      <c r="F203" s="6" t="s">
        <v>4</v>
      </c>
      <c r="G203" s="6" t="s">
        <v>30</v>
      </c>
      <c r="H203" s="11">
        <v>43370</v>
      </c>
      <c r="I203" s="11">
        <f t="shared" si="3"/>
        <v>43370</v>
      </c>
      <c r="J203" s="23"/>
      <c r="K203" s="24"/>
      <c r="L203" s="24"/>
      <c r="M203" s="24"/>
      <c r="N203" s="24"/>
      <c r="O203" s="24"/>
      <c r="P203" s="25"/>
      <c r="Q203" s="25"/>
      <c r="R203" s="28"/>
    </row>
    <row r="204" spans="1:18" ht="15" x14ac:dyDescent="0.25">
      <c r="A204" s="3" t="s">
        <v>667</v>
      </c>
      <c r="B204" s="4" t="s">
        <v>33</v>
      </c>
      <c r="C204" s="4" t="s">
        <v>73</v>
      </c>
      <c r="D204" s="4">
        <v>1</v>
      </c>
      <c r="E204" s="14">
        <v>44651</v>
      </c>
      <c r="F204" s="4" t="s">
        <v>5</v>
      </c>
      <c r="G204" s="4" t="s">
        <v>30</v>
      </c>
      <c r="H204" s="10">
        <v>36670</v>
      </c>
      <c r="I204" s="10">
        <f t="shared" si="3"/>
        <v>36670</v>
      </c>
      <c r="J204" s="20"/>
      <c r="K204" s="21"/>
      <c r="L204" s="21"/>
      <c r="M204" s="21"/>
      <c r="N204" s="21"/>
      <c r="O204" s="21"/>
      <c r="P204" s="22"/>
      <c r="Q204" s="22"/>
      <c r="R204" s="27"/>
    </row>
    <row r="205" spans="1:18" ht="15" x14ac:dyDescent="0.25">
      <c r="A205" s="5" t="s">
        <v>668</v>
      </c>
      <c r="B205" s="6" t="s">
        <v>27</v>
      </c>
      <c r="C205" s="6" t="s">
        <v>28</v>
      </c>
      <c r="D205" s="6">
        <v>3</v>
      </c>
      <c r="E205" s="15">
        <v>44632</v>
      </c>
      <c r="F205" s="6" t="s">
        <v>5</v>
      </c>
      <c r="G205" s="6" t="s">
        <v>30</v>
      </c>
      <c r="H205" s="11">
        <v>36670</v>
      </c>
      <c r="I205" s="11">
        <f t="shared" si="3"/>
        <v>110010</v>
      </c>
      <c r="J205" s="23"/>
      <c r="K205" s="24"/>
      <c r="L205" s="24"/>
      <c r="M205" s="24"/>
      <c r="N205" s="24"/>
      <c r="O205" s="24"/>
      <c r="P205" s="25"/>
      <c r="Q205" s="25"/>
      <c r="R205" s="28"/>
    </row>
    <row r="206" spans="1:18" ht="15" x14ac:dyDescent="0.25">
      <c r="A206" s="3" t="s">
        <v>669</v>
      </c>
      <c r="B206" s="4" t="s">
        <v>43</v>
      </c>
      <c r="C206" s="4" t="s">
        <v>79</v>
      </c>
      <c r="D206" s="4">
        <v>1</v>
      </c>
      <c r="E206" s="14">
        <v>44623</v>
      </c>
      <c r="F206" s="4" t="s">
        <v>86</v>
      </c>
      <c r="G206" s="4" t="s">
        <v>39</v>
      </c>
      <c r="H206" s="10">
        <v>15600</v>
      </c>
      <c r="I206" s="10">
        <f t="shared" si="3"/>
        <v>15600</v>
      </c>
      <c r="J206" s="20"/>
      <c r="K206" s="21"/>
      <c r="L206" s="21"/>
      <c r="M206" s="21"/>
      <c r="N206" s="21"/>
      <c r="O206" s="21"/>
      <c r="P206" s="22"/>
      <c r="Q206" s="22"/>
      <c r="R206" s="27"/>
    </row>
    <row r="207" spans="1:18" ht="15" x14ac:dyDescent="0.25">
      <c r="A207" s="5" t="s">
        <v>670</v>
      </c>
      <c r="B207" s="6" t="s">
        <v>71</v>
      </c>
      <c r="C207" s="6" t="s">
        <v>72</v>
      </c>
      <c r="D207" s="6">
        <v>3</v>
      </c>
      <c r="E207" s="15">
        <v>44635</v>
      </c>
      <c r="F207" s="6" t="s">
        <v>55</v>
      </c>
      <c r="G207" s="6" t="s">
        <v>30</v>
      </c>
      <c r="H207" s="11">
        <v>38010</v>
      </c>
      <c r="I207" s="11">
        <f t="shared" si="3"/>
        <v>114030</v>
      </c>
      <c r="J207" s="23"/>
      <c r="K207" s="24"/>
      <c r="L207" s="24"/>
      <c r="M207" s="24"/>
      <c r="N207" s="24"/>
      <c r="O207" s="24"/>
      <c r="P207" s="25"/>
      <c r="Q207" s="25"/>
      <c r="R207" s="28"/>
    </row>
    <row r="208" spans="1:18" ht="15" x14ac:dyDescent="0.25">
      <c r="A208" s="3" t="s">
        <v>671</v>
      </c>
      <c r="B208" s="4" t="s">
        <v>0</v>
      </c>
      <c r="C208" s="4" t="s">
        <v>108</v>
      </c>
      <c r="D208" s="4">
        <v>1</v>
      </c>
      <c r="E208" s="14">
        <v>44637</v>
      </c>
      <c r="F208" s="4" t="s">
        <v>38</v>
      </c>
      <c r="G208" s="4" t="s">
        <v>39</v>
      </c>
      <c r="H208" s="10">
        <v>19600</v>
      </c>
      <c r="I208" s="10">
        <f t="shared" si="3"/>
        <v>19600</v>
      </c>
      <c r="J208" s="20"/>
      <c r="K208" s="21"/>
      <c r="L208" s="21"/>
      <c r="M208" s="21"/>
      <c r="N208" s="21"/>
      <c r="O208" s="21"/>
      <c r="P208" s="22"/>
      <c r="Q208" s="22"/>
      <c r="R208" s="27"/>
    </row>
    <row r="209" spans="1:18" ht="15" x14ac:dyDescent="0.25">
      <c r="A209" s="5" t="s">
        <v>672</v>
      </c>
      <c r="B209" s="6" t="s">
        <v>1</v>
      </c>
      <c r="C209" s="6" t="s">
        <v>31</v>
      </c>
      <c r="D209" s="6">
        <v>1</v>
      </c>
      <c r="E209" s="15">
        <v>44631</v>
      </c>
      <c r="F209" s="6" t="s">
        <v>38</v>
      </c>
      <c r="G209" s="6" t="s">
        <v>39</v>
      </c>
      <c r="H209" s="11">
        <v>19600</v>
      </c>
      <c r="I209" s="11">
        <f t="shared" si="3"/>
        <v>19600</v>
      </c>
      <c r="J209" s="23"/>
      <c r="K209" s="24"/>
      <c r="L209" s="24"/>
      <c r="M209" s="24"/>
      <c r="N209" s="24"/>
      <c r="O209" s="24"/>
      <c r="P209" s="25"/>
      <c r="Q209" s="25"/>
      <c r="R209" s="28"/>
    </row>
    <row r="210" spans="1:18" ht="15" x14ac:dyDescent="0.25">
      <c r="A210" s="3" t="s">
        <v>673</v>
      </c>
      <c r="B210" s="4" t="s">
        <v>27</v>
      </c>
      <c r="C210" s="4" t="s">
        <v>80</v>
      </c>
      <c r="D210" s="4">
        <v>2</v>
      </c>
      <c r="E210" s="14">
        <v>44641</v>
      </c>
      <c r="F210" s="4" t="s">
        <v>60</v>
      </c>
      <c r="G210" s="4" t="s">
        <v>30</v>
      </c>
      <c r="H210" s="10">
        <v>33990</v>
      </c>
      <c r="I210" s="10">
        <f t="shared" si="3"/>
        <v>67980</v>
      </c>
      <c r="J210" s="20"/>
      <c r="K210" s="21"/>
      <c r="L210" s="21"/>
      <c r="M210" s="21"/>
      <c r="N210" s="21"/>
      <c r="O210" s="21"/>
      <c r="P210" s="22"/>
      <c r="Q210" s="22"/>
      <c r="R210" s="27"/>
    </row>
    <row r="211" spans="1:18" ht="15" x14ac:dyDescent="0.25">
      <c r="A211" s="5" t="s">
        <v>674</v>
      </c>
      <c r="B211" s="6" t="s">
        <v>65</v>
      </c>
      <c r="C211" s="6" t="s">
        <v>91</v>
      </c>
      <c r="D211" s="6">
        <v>3</v>
      </c>
      <c r="E211" s="15">
        <v>44629</v>
      </c>
      <c r="F211" s="6" t="s">
        <v>60</v>
      </c>
      <c r="G211" s="6" t="s">
        <v>30</v>
      </c>
      <c r="H211" s="11">
        <v>33990</v>
      </c>
      <c r="I211" s="11">
        <f t="shared" si="3"/>
        <v>101970</v>
      </c>
      <c r="J211" s="23"/>
      <c r="K211" s="24"/>
      <c r="L211" s="24"/>
      <c r="M211" s="24"/>
      <c r="N211" s="24"/>
      <c r="O211" s="24"/>
      <c r="P211" s="25"/>
      <c r="Q211" s="25"/>
      <c r="R211" s="28"/>
    </row>
    <row r="212" spans="1:18" ht="15" x14ac:dyDescent="0.25">
      <c r="A212" s="3" t="s">
        <v>675</v>
      </c>
      <c r="B212" s="4" t="s">
        <v>68</v>
      </c>
      <c r="C212" s="4" t="s">
        <v>103</v>
      </c>
      <c r="D212" s="4">
        <v>1</v>
      </c>
      <c r="E212" s="14">
        <v>44648</v>
      </c>
      <c r="F212" s="4" t="s">
        <v>9</v>
      </c>
      <c r="G212" s="4" t="s">
        <v>30</v>
      </c>
      <c r="H212" s="10">
        <v>28630</v>
      </c>
      <c r="I212" s="10">
        <f t="shared" si="3"/>
        <v>28630</v>
      </c>
      <c r="J212" s="20"/>
      <c r="K212" s="21"/>
      <c r="L212" s="21"/>
      <c r="M212" s="21"/>
      <c r="N212" s="21"/>
      <c r="O212" s="21"/>
      <c r="P212" s="22"/>
      <c r="Q212" s="22"/>
      <c r="R212" s="27"/>
    </row>
    <row r="213" spans="1:18" ht="15" x14ac:dyDescent="0.25">
      <c r="A213" s="5" t="s">
        <v>676</v>
      </c>
      <c r="B213" s="6" t="s">
        <v>27</v>
      </c>
      <c r="C213" s="6" t="s">
        <v>28</v>
      </c>
      <c r="D213" s="6">
        <v>4</v>
      </c>
      <c r="E213" s="15">
        <v>44640</v>
      </c>
      <c r="F213" s="6" t="s">
        <v>60</v>
      </c>
      <c r="G213" s="6" t="s">
        <v>30</v>
      </c>
      <c r="H213" s="11">
        <v>33990</v>
      </c>
      <c r="I213" s="11">
        <f t="shared" si="3"/>
        <v>135960</v>
      </c>
      <c r="J213" s="23"/>
      <c r="K213" s="24"/>
      <c r="L213" s="24"/>
      <c r="M213" s="24"/>
      <c r="N213" s="24"/>
      <c r="O213" s="24"/>
      <c r="P213" s="25"/>
      <c r="Q213" s="25"/>
      <c r="R213" s="28"/>
    </row>
    <row r="214" spans="1:18" ht="15" x14ac:dyDescent="0.25">
      <c r="A214" s="3" t="s">
        <v>677</v>
      </c>
      <c r="B214" s="4" t="s">
        <v>1</v>
      </c>
      <c r="C214" s="4" t="s">
        <v>101</v>
      </c>
      <c r="D214" s="4">
        <v>1</v>
      </c>
      <c r="E214" s="14">
        <v>44630</v>
      </c>
      <c r="F214" s="4" t="s">
        <v>8</v>
      </c>
      <c r="G214" s="4" t="s">
        <v>30</v>
      </c>
      <c r="H214" s="10">
        <v>32650</v>
      </c>
      <c r="I214" s="10">
        <f t="shared" si="3"/>
        <v>32650</v>
      </c>
      <c r="J214" s="20"/>
      <c r="K214" s="21"/>
      <c r="L214" s="21"/>
      <c r="M214" s="21"/>
      <c r="N214" s="21"/>
      <c r="O214" s="21"/>
      <c r="P214" s="22"/>
      <c r="Q214" s="22"/>
      <c r="R214" s="27"/>
    </row>
    <row r="215" spans="1:18" ht="15" x14ac:dyDescent="0.25">
      <c r="A215" s="5" t="s">
        <v>678</v>
      </c>
      <c r="B215" s="6" t="s">
        <v>0</v>
      </c>
      <c r="C215" s="6" t="s">
        <v>109</v>
      </c>
      <c r="D215" s="6">
        <v>3</v>
      </c>
      <c r="E215" s="15">
        <v>44651</v>
      </c>
      <c r="F215" s="6" t="s">
        <v>45</v>
      </c>
      <c r="G215" s="6" t="s">
        <v>30</v>
      </c>
      <c r="H215" s="11">
        <v>23270</v>
      </c>
      <c r="I215" s="11">
        <f t="shared" si="3"/>
        <v>69810</v>
      </c>
      <c r="J215" s="23"/>
      <c r="K215" s="24"/>
      <c r="L215" s="24"/>
      <c r="M215" s="24"/>
      <c r="N215" s="24"/>
      <c r="O215" s="24"/>
      <c r="P215" s="25"/>
      <c r="Q215" s="25"/>
      <c r="R215" s="28"/>
    </row>
    <row r="216" spans="1:18" ht="15" x14ac:dyDescent="0.25">
      <c r="A216" s="3" t="s">
        <v>679</v>
      </c>
      <c r="B216" s="4" t="s">
        <v>76</v>
      </c>
      <c r="C216" s="4" t="s">
        <v>90</v>
      </c>
      <c r="D216" s="4">
        <v>1</v>
      </c>
      <c r="E216" s="14">
        <v>44645</v>
      </c>
      <c r="F216" s="4" t="s">
        <v>48</v>
      </c>
      <c r="G216" s="4" t="s">
        <v>30</v>
      </c>
      <c r="H216" s="10">
        <v>35330</v>
      </c>
      <c r="I216" s="10">
        <f t="shared" si="3"/>
        <v>35330</v>
      </c>
      <c r="J216" s="20"/>
      <c r="K216" s="21"/>
      <c r="L216" s="21"/>
      <c r="M216" s="21"/>
      <c r="N216" s="21"/>
      <c r="O216" s="21"/>
      <c r="P216" s="22"/>
      <c r="Q216" s="22"/>
      <c r="R216" s="27"/>
    </row>
    <row r="217" spans="1:18" ht="15" x14ac:dyDescent="0.25">
      <c r="A217" s="5" t="s">
        <v>680</v>
      </c>
      <c r="B217" s="6" t="s">
        <v>33</v>
      </c>
      <c r="C217" s="6" t="s">
        <v>34</v>
      </c>
      <c r="D217" s="6">
        <v>1</v>
      </c>
      <c r="E217" s="15">
        <v>44629</v>
      </c>
      <c r="F217" s="6" t="s">
        <v>48</v>
      </c>
      <c r="G217" s="6" t="s">
        <v>30</v>
      </c>
      <c r="H217" s="11">
        <v>35330</v>
      </c>
      <c r="I217" s="11">
        <f t="shared" si="3"/>
        <v>35330</v>
      </c>
      <c r="J217" s="23"/>
      <c r="K217" s="24"/>
      <c r="L217" s="24"/>
      <c r="M217" s="24"/>
      <c r="N217" s="24"/>
      <c r="O217" s="24"/>
      <c r="P217" s="25"/>
      <c r="Q217" s="25"/>
      <c r="R217" s="28"/>
    </row>
    <row r="218" spans="1:18" ht="15" x14ac:dyDescent="0.25">
      <c r="A218" s="3" t="s">
        <v>681</v>
      </c>
      <c r="B218" s="4" t="s">
        <v>27</v>
      </c>
      <c r="C218" s="4" t="s">
        <v>61</v>
      </c>
      <c r="D218" s="4">
        <v>3</v>
      </c>
      <c r="E218" s="14">
        <v>44632</v>
      </c>
      <c r="F218" s="4" t="s">
        <v>48</v>
      </c>
      <c r="G218" s="4" t="s">
        <v>30</v>
      </c>
      <c r="H218" s="10">
        <v>35330</v>
      </c>
      <c r="I218" s="10">
        <f t="shared" si="3"/>
        <v>105990</v>
      </c>
      <c r="J218" s="20"/>
      <c r="K218" s="21"/>
      <c r="L218" s="21"/>
      <c r="M218" s="21"/>
      <c r="N218" s="21"/>
      <c r="O218" s="21"/>
      <c r="P218" s="22"/>
      <c r="Q218" s="22"/>
      <c r="R218" s="27"/>
    </row>
    <row r="219" spans="1:18" ht="15" x14ac:dyDescent="0.25">
      <c r="A219" s="5" t="s">
        <v>682</v>
      </c>
      <c r="B219" s="6" t="s">
        <v>74</v>
      </c>
      <c r="C219" s="6" t="s">
        <v>113</v>
      </c>
      <c r="D219" s="6">
        <v>1</v>
      </c>
      <c r="E219" s="15">
        <v>44631</v>
      </c>
      <c r="F219" s="6" t="s">
        <v>10</v>
      </c>
      <c r="G219" s="6" t="s">
        <v>30</v>
      </c>
      <c r="H219" s="11">
        <v>44710</v>
      </c>
      <c r="I219" s="11">
        <f t="shared" si="3"/>
        <v>44710</v>
      </c>
      <c r="J219" s="23"/>
      <c r="K219" s="24"/>
      <c r="L219" s="24"/>
      <c r="M219" s="24"/>
      <c r="N219" s="24"/>
      <c r="O219" s="24"/>
      <c r="P219" s="25"/>
      <c r="Q219" s="25"/>
      <c r="R219" s="28"/>
    </row>
    <row r="220" spans="1:18" ht="15" x14ac:dyDescent="0.25">
      <c r="A220" s="3" t="s">
        <v>683</v>
      </c>
      <c r="B220" s="4" t="s">
        <v>65</v>
      </c>
      <c r="C220" s="4" t="s">
        <v>95</v>
      </c>
      <c r="D220" s="4">
        <v>1</v>
      </c>
      <c r="E220" s="14">
        <v>44635</v>
      </c>
      <c r="F220" s="4" t="s">
        <v>67</v>
      </c>
      <c r="G220" s="4" t="s">
        <v>30</v>
      </c>
      <c r="H220" s="10">
        <v>40690</v>
      </c>
      <c r="I220" s="10">
        <f t="shared" si="3"/>
        <v>40690</v>
      </c>
      <c r="J220" s="20"/>
      <c r="K220" s="21"/>
      <c r="L220" s="21"/>
      <c r="M220" s="21"/>
      <c r="N220" s="21"/>
      <c r="O220" s="21"/>
      <c r="P220" s="22"/>
      <c r="Q220" s="22"/>
      <c r="R220" s="27"/>
    </row>
    <row r="221" spans="1:18" ht="15" x14ac:dyDescent="0.25">
      <c r="A221" s="5" t="s">
        <v>684</v>
      </c>
      <c r="B221" s="6" t="s">
        <v>76</v>
      </c>
      <c r="C221" s="6" t="s">
        <v>77</v>
      </c>
      <c r="D221" s="6">
        <v>3</v>
      </c>
      <c r="E221" s="15">
        <v>44680</v>
      </c>
      <c r="F221" s="6" t="s">
        <v>32</v>
      </c>
      <c r="G221" s="6" t="s">
        <v>30</v>
      </c>
      <c r="H221" s="11">
        <v>17910</v>
      </c>
      <c r="I221" s="11">
        <f t="shared" si="3"/>
        <v>53730</v>
      </c>
      <c r="J221" s="23"/>
      <c r="K221" s="24"/>
      <c r="L221" s="24"/>
      <c r="M221" s="24"/>
      <c r="N221" s="24"/>
      <c r="O221" s="24"/>
      <c r="P221" s="25"/>
      <c r="Q221" s="25"/>
      <c r="R221" s="28"/>
    </row>
    <row r="222" spans="1:18" ht="15" x14ac:dyDescent="0.25">
      <c r="A222" s="3" t="s">
        <v>685</v>
      </c>
      <c r="B222" s="4" t="s">
        <v>43</v>
      </c>
      <c r="C222" s="4" t="s">
        <v>125</v>
      </c>
      <c r="D222" s="4">
        <v>1</v>
      </c>
      <c r="E222" s="14">
        <v>44665</v>
      </c>
      <c r="F222" s="4" t="s">
        <v>5</v>
      </c>
      <c r="G222" s="4" t="s">
        <v>30</v>
      </c>
      <c r="H222" s="10">
        <v>36670</v>
      </c>
      <c r="I222" s="10">
        <f t="shared" si="3"/>
        <v>36670</v>
      </c>
      <c r="J222" s="20"/>
      <c r="K222" s="21"/>
      <c r="L222" s="21"/>
      <c r="M222" s="21"/>
      <c r="N222" s="21"/>
      <c r="O222" s="21"/>
      <c r="P222" s="22"/>
      <c r="Q222" s="22"/>
      <c r="R222" s="27"/>
    </row>
    <row r="223" spans="1:18" ht="15" x14ac:dyDescent="0.25">
      <c r="A223" s="5" t="s">
        <v>686</v>
      </c>
      <c r="B223" s="6" t="s">
        <v>46</v>
      </c>
      <c r="C223" s="6" t="s">
        <v>120</v>
      </c>
      <c r="D223" s="6">
        <v>1</v>
      </c>
      <c r="E223" s="15">
        <v>44667</v>
      </c>
      <c r="F223" s="6" t="s">
        <v>4</v>
      </c>
      <c r="G223" s="6" t="s">
        <v>30</v>
      </c>
      <c r="H223" s="11">
        <v>43370</v>
      </c>
      <c r="I223" s="11">
        <f t="shared" si="3"/>
        <v>43370</v>
      </c>
      <c r="J223" s="23"/>
      <c r="K223" s="24"/>
      <c r="L223" s="24"/>
      <c r="M223" s="24"/>
      <c r="N223" s="24"/>
      <c r="O223" s="24"/>
      <c r="P223" s="25"/>
      <c r="Q223" s="25"/>
      <c r="R223" s="28"/>
    </row>
    <row r="224" spans="1:18" ht="15" x14ac:dyDescent="0.25">
      <c r="A224" s="3" t="s">
        <v>687</v>
      </c>
      <c r="B224" s="4" t="s">
        <v>74</v>
      </c>
      <c r="C224" s="4" t="s">
        <v>94</v>
      </c>
      <c r="D224" s="4">
        <v>1</v>
      </c>
      <c r="E224" s="14">
        <v>44663</v>
      </c>
      <c r="F224" s="4" t="s">
        <v>4</v>
      </c>
      <c r="G224" s="4" t="s">
        <v>30</v>
      </c>
      <c r="H224" s="10">
        <v>43370</v>
      </c>
      <c r="I224" s="10">
        <f t="shared" si="3"/>
        <v>43370</v>
      </c>
      <c r="J224" s="20"/>
      <c r="K224" s="21"/>
      <c r="L224" s="21"/>
      <c r="M224" s="21"/>
      <c r="N224" s="21"/>
      <c r="O224" s="21"/>
      <c r="P224" s="22"/>
      <c r="Q224" s="22"/>
      <c r="R224" s="27"/>
    </row>
    <row r="225" spans="1:18" ht="15" x14ac:dyDescent="0.25">
      <c r="A225" s="5" t="s">
        <v>688</v>
      </c>
      <c r="B225" s="6" t="s">
        <v>71</v>
      </c>
      <c r="C225" s="6" t="s">
        <v>104</v>
      </c>
      <c r="D225" s="6">
        <v>2</v>
      </c>
      <c r="E225" s="15">
        <v>44652</v>
      </c>
      <c r="F225" s="6" t="s">
        <v>7</v>
      </c>
      <c r="G225" s="6" t="s">
        <v>30</v>
      </c>
      <c r="H225" s="11">
        <v>39350</v>
      </c>
      <c r="I225" s="11">
        <f t="shared" si="3"/>
        <v>78700</v>
      </c>
      <c r="J225" s="23"/>
      <c r="K225" s="24"/>
      <c r="L225" s="24"/>
      <c r="M225" s="24"/>
      <c r="N225" s="24"/>
      <c r="O225" s="24"/>
      <c r="P225" s="25"/>
      <c r="Q225" s="25"/>
      <c r="R225" s="28"/>
    </row>
    <row r="226" spans="1:18" ht="15" x14ac:dyDescent="0.25">
      <c r="A226" s="3" t="s">
        <v>689</v>
      </c>
      <c r="B226" s="4" t="s">
        <v>27</v>
      </c>
      <c r="C226" s="4" t="s">
        <v>118</v>
      </c>
      <c r="D226" s="4">
        <v>4</v>
      </c>
      <c r="E226" s="14">
        <v>44675</v>
      </c>
      <c r="F226" s="4" t="s">
        <v>58</v>
      </c>
      <c r="G226" s="4" t="s">
        <v>30</v>
      </c>
      <c r="H226" s="10">
        <v>29970</v>
      </c>
      <c r="I226" s="10">
        <f t="shared" si="3"/>
        <v>119880</v>
      </c>
      <c r="J226" s="20"/>
      <c r="K226" s="21"/>
      <c r="L226" s="21"/>
      <c r="M226" s="21"/>
      <c r="N226" s="21"/>
      <c r="O226" s="21"/>
      <c r="P226" s="22"/>
      <c r="Q226" s="22"/>
      <c r="R226" s="27"/>
    </row>
    <row r="227" spans="1:18" ht="15" x14ac:dyDescent="0.25">
      <c r="A227" s="5" t="s">
        <v>690</v>
      </c>
      <c r="B227" s="6" t="s">
        <v>76</v>
      </c>
      <c r="C227" s="6" t="s">
        <v>119</v>
      </c>
      <c r="D227" s="6">
        <v>1</v>
      </c>
      <c r="E227" s="15">
        <v>44673</v>
      </c>
      <c r="F227" s="6" t="s">
        <v>9</v>
      </c>
      <c r="G227" s="6" t="s">
        <v>30</v>
      </c>
      <c r="H227" s="11">
        <v>28630</v>
      </c>
      <c r="I227" s="11">
        <f t="shared" si="3"/>
        <v>28630</v>
      </c>
      <c r="J227" s="23"/>
      <c r="K227" s="24"/>
      <c r="L227" s="24"/>
      <c r="M227" s="24"/>
      <c r="N227" s="24"/>
      <c r="O227" s="24"/>
      <c r="P227" s="25"/>
      <c r="Q227" s="25"/>
      <c r="R227" s="28"/>
    </row>
    <row r="228" spans="1:18" ht="15" x14ac:dyDescent="0.25">
      <c r="A228" s="3" t="s">
        <v>691</v>
      </c>
      <c r="B228" s="4" t="s">
        <v>65</v>
      </c>
      <c r="C228" s="4" t="s">
        <v>126</v>
      </c>
      <c r="D228" s="4">
        <v>1</v>
      </c>
      <c r="E228" s="14">
        <v>44672</v>
      </c>
      <c r="F228" s="4" t="s">
        <v>8</v>
      </c>
      <c r="G228" s="4" t="s">
        <v>30</v>
      </c>
      <c r="H228" s="10">
        <v>32650</v>
      </c>
      <c r="I228" s="10">
        <f t="shared" si="3"/>
        <v>32650</v>
      </c>
      <c r="J228" s="20"/>
      <c r="K228" s="21"/>
      <c r="L228" s="21"/>
      <c r="M228" s="21"/>
      <c r="N228" s="21"/>
      <c r="O228" s="21"/>
      <c r="P228" s="22"/>
      <c r="Q228" s="22"/>
      <c r="R228" s="27"/>
    </row>
    <row r="229" spans="1:18" ht="15" x14ac:dyDescent="0.25">
      <c r="A229" s="5" t="s">
        <v>692</v>
      </c>
      <c r="B229" s="6" t="s">
        <v>33</v>
      </c>
      <c r="C229" s="6" t="s">
        <v>73</v>
      </c>
      <c r="D229" s="6">
        <v>1</v>
      </c>
      <c r="E229" s="15">
        <v>44678</v>
      </c>
      <c r="F229" s="6" t="s">
        <v>82</v>
      </c>
      <c r="G229" s="6" t="s">
        <v>30</v>
      </c>
      <c r="H229" s="11">
        <v>31310</v>
      </c>
      <c r="I229" s="11">
        <f t="shared" si="3"/>
        <v>31310</v>
      </c>
      <c r="J229" s="23"/>
      <c r="K229" s="24"/>
      <c r="L229" s="24"/>
      <c r="M229" s="24"/>
      <c r="N229" s="24"/>
      <c r="O229" s="24"/>
      <c r="P229" s="25"/>
      <c r="Q229" s="25"/>
      <c r="R229" s="28"/>
    </row>
    <row r="230" spans="1:18" ht="15" x14ac:dyDescent="0.25">
      <c r="A230" s="3" t="s">
        <v>693</v>
      </c>
      <c r="B230" s="4" t="s">
        <v>51</v>
      </c>
      <c r="C230" s="4" t="s">
        <v>52</v>
      </c>
      <c r="D230" s="4">
        <v>3</v>
      </c>
      <c r="E230" s="14">
        <v>44677</v>
      </c>
      <c r="F230" s="4" t="s">
        <v>58</v>
      </c>
      <c r="G230" s="4" t="s">
        <v>30</v>
      </c>
      <c r="H230" s="10">
        <v>29970</v>
      </c>
      <c r="I230" s="10">
        <f t="shared" si="3"/>
        <v>89910</v>
      </c>
      <c r="J230" s="20"/>
      <c r="K230" s="21"/>
      <c r="L230" s="21"/>
      <c r="M230" s="21"/>
      <c r="N230" s="21"/>
      <c r="O230" s="21"/>
      <c r="P230" s="22"/>
      <c r="Q230" s="22"/>
      <c r="R230" s="27"/>
    </row>
    <row r="231" spans="1:18" ht="15" x14ac:dyDescent="0.25">
      <c r="A231" s="5" t="s">
        <v>694</v>
      </c>
      <c r="B231" s="6" t="s">
        <v>56</v>
      </c>
      <c r="C231" s="6" t="s">
        <v>112</v>
      </c>
      <c r="D231" s="6">
        <v>1</v>
      </c>
      <c r="E231" s="15">
        <v>44668</v>
      </c>
      <c r="F231" s="6" t="s">
        <v>10</v>
      </c>
      <c r="G231" s="6" t="s">
        <v>30</v>
      </c>
      <c r="H231" s="11">
        <v>44710</v>
      </c>
      <c r="I231" s="11">
        <f t="shared" si="3"/>
        <v>44710</v>
      </c>
      <c r="J231" s="23"/>
      <c r="K231" s="24"/>
      <c r="L231" s="24"/>
      <c r="M231" s="24"/>
      <c r="N231" s="24"/>
      <c r="O231" s="24"/>
      <c r="P231" s="25"/>
      <c r="Q231" s="25"/>
      <c r="R231" s="28"/>
    </row>
    <row r="232" spans="1:18" ht="15" x14ac:dyDescent="0.25">
      <c r="A232" s="3" t="s">
        <v>695</v>
      </c>
      <c r="B232" s="4" t="s">
        <v>27</v>
      </c>
      <c r="C232" s="4" t="s">
        <v>28</v>
      </c>
      <c r="D232" s="4">
        <v>3</v>
      </c>
      <c r="E232" s="14">
        <v>44685</v>
      </c>
      <c r="F232" s="4" t="s">
        <v>32</v>
      </c>
      <c r="G232" s="4" t="s">
        <v>30</v>
      </c>
      <c r="H232" s="10">
        <v>17910</v>
      </c>
      <c r="I232" s="10">
        <f t="shared" si="3"/>
        <v>53730</v>
      </c>
      <c r="J232" s="20"/>
      <c r="K232" s="21"/>
      <c r="L232" s="21"/>
      <c r="M232" s="21"/>
      <c r="N232" s="21"/>
      <c r="O232" s="21"/>
      <c r="P232" s="22"/>
      <c r="Q232" s="22"/>
      <c r="R232" s="27"/>
    </row>
    <row r="233" spans="1:18" ht="15" x14ac:dyDescent="0.25">
      <c r="A233" s="5" t="s">
        <v>696</v>
      </c>
      <c r="B233" s="6" t="s">
        <v>74</v>
      </c>
      <c r="C233" s="6" t="s">
        <v>88</v>
      </c>
      <c r="D233" s="6">
        <v>1</v>
      </c>
      <c r="E233" s="15">
        <v>44697</v>
      </c>
      <c r="F233" s="6" t="s">
        <v>29</v>
      </c>
      <c r="G233" s="6" t="s">
        <v>30</v>
      </c>
      <c r="H233" s="11">
        <v>20590</v>
      </c>
      <c r="I233" s="11">
        <f t="shared" si="3"/>
        <v>20590</v>
      </c>
      <c r="J233" s="23"/>
      <c r="K233" s="24"/>
      <c r="L233" s="24"/>
      <c r="M233" s="24"/>
      <c r="N233" s="24"/>
      <c r="O233" s="24"/>
      <c r="P233" s="25"/>
      <c r="Q233" s="25"/>
      <c r="R233" s="28"/>
    </row>
    <row r="234" spans="1:18" ht="15" x14ac:dyDescent="0.25">
      <c r="A234" s="3" t="s">
        <v>697</v>
      </c>
      <c r="B234" s="4" t="s">
        <v>27</v>
      </c>
      <c r="C234" s="4" t="s">
        <v>80</v>
      </c>
      <c r="D234" s="4">
        <v>3</v>
      </c>
      <c r="E234" s="14">
        <v>44689</v>
      </c>
      <c r="F234" s="4" t="s">
        <v>5</v>
      </c>
      <c r="G234" s="4" t="s">
        <v>30</v>
      </c>
      <c r="H234" s="10">
        <v>36670</v>
      </c>
      <c r="I234" s="10">
        <f t="shared" si="3"/>
        <v>110010</v>
      </c>
      <c r="J234" s="20"/>
      <c r="K234" s="21"/>
      <c r="L234" s="21"/>
      <c r="M234" s="21"/>
      <c r="N234" s="21"/>
      <c r="O234" s="21"/>
      <c r="P234" s="22"/>
      <c r="Q234" s="22"/>
      <c r="R234" s="27"/>
    </row>
    <row r="235" spans="1:18" ht="15" x14ac:dyDescent="0.25">
      <c r="A235" s="5" t="s">
        <v>698</v>
      </c>
      <c r="B235" s="6" t="s">
        <v>68</v>
      </c>
      <c r="C235" s="6" t="s">
        <v>89</v>
      </c>
      <c r="D235" s="6">
        <v>2</v>
      </c>
      <c r="E235" s="15">
        <v>44709</v>
      </c>
      <c r="F235" s="6" t="s">
        <v>5</v>
      </c>
      <c r="G235" s="6" t="s">
        <v>30</v>
      </c>
      <c r="H235" s="11">
        <v>36670</v>
      </c>
      <c r="I235" s="11">
        <f t="shared" si="3"/>
        <v>73340</v>
      </c>
      <c r="J235" s="23"/>
      <c r="K235" s="24"/>
      <c r="L235" s="24"/>
      <c r="M235" s="24"/>
      <c r="N235" s="24"/>
      <c r="O235" s="24"/>
      <c r="P235" s="25"/>
      <c r="Q235" s="25"/>
      <c r="R235" s="28"/>
    </row>
    <row r="236" spans="1:18" ht="15" x14ac:dyDescent="0.25">
      <c r="A236" s="3" t="s">
        <v>699</v>
      </c>
      <c r="B236" s="4" t="s">
        <v>65</v>
      </c>
      <c r="C236" s="4" t="s">
        <v>91</v>
      </c>
      <c r="D236" s="4">
        <v>1</v>
      </c>
      <c r="E236" s="14">
        <v>44683</v>
      </c>
      <c r="F236" s="4" t="s">
        <v>5</v>
      </c>
      <c r="G236" s="4" t="s">
        <v>30</v>
      </c>
      <c r="H236" s="10">
        <v>36670</v>
      </c>
      <c r="I236" s="10">
        <f t="shared" si="3"/>
        <v>36670</v>
      </c>
      <c r="J236" s="20"/>
      <c r="K236" s="21"/>
      <c r="L236" s="21"/>
      <c r="M236" s="21"/>
      <c r="N236" s="21"/>
      <c r="O236" s="21"/>
      <c r="P236" s="22"/>
      <c r="Q236" s="22"/>
      <c r="R236" s="27"/>
    </row>
    <row r="237" spans="1:18" ht="15" x14ac:dyDescent="0.25">
      <c r="A237" s="5" t="s">
        <v>700</v>
      </c>
      <c r="B237" s="6" t="s">
        <v>51</v>
      </c>
      <c r="C237" s="6" t="s">
        <v>52</v>
      </c>
      <c r="D237" s="6">
        <v>1</v>
      </c>
      <c r="E237" s="15">
        <v>44683</v>
      </c>
      <c r="F237" s="6" t="s">
        <v>6</v>
      </c>
      <c r="G237" s="6" t="s">
        <v>30</v>
      </c>
      <c r="H237" s="11">
        <v>25950</v>
      </c>
      <c r="I237" s="11">
        <f t="shared" si="3"/>
        <v>25950</v>
      </c>
      <c r="J237" s="23"/>
      <c r="K237" s="24"/>
      <c r="L237" s="24"/>
      <c r="M237" s="24"/>
      <c r="N237" s="24"/>
      <c r="O237" s="24"/>
      <c r="P237" s="25"/>
      <c r="Q237" s="25"/>
      <c r="R237" s="28"/>
    </row>
    <row r="238" spans="1:18" ht="15" x14ac:dyDescent="0.25">
      <c r="A238" s="3" t="s">
        <v>701</v>
      </c>
      <c r="B238" s="4" t="s">
        <v>71</v>
      </c>
      <c r="C238" s="4" t="s">
        <v>93</v>
      </c>
      <c r="D238" s="4">
        <v>2</v>
      </c>
      <c r="E238" s="14">
        <v>44695</v>
      </c>
      <c r="F238" s="4" t="s">
        <v>86</v>
      </c>
      <c r="G238" s="4" t="s">
        <v>39</v>
      </c>
      <c r="H238" s="10">
        <v>15600</v>
      </c>
      <c r="I238" s="10">
        <f t="shared" si="3"/>
        <v>31200</v>
      </c>
      <c r="J238" s="20"/>
      <c r="K238" s="21"/>
      <c r="L238" s="21"/>
      <c r="M238" s="21"/>
      <c r="N238" s="21"/>
      <c r="O238" s="21"/>
      <c r="P238" s="22"/>
      <c r="Q238" s="22"/>
      <c r="R238" s="27"/>
    </row>
    <row r="239" spans="1:18" ht="15" x14ac:dyDescent="0.25">
      <c r="A239" s="5" t="s">
        <v>702</v>
      </c>
      <c r="B239" s="6" t="s">
        <v>1</v>
      </c>
      <c r="C239" s="6" t="s">
        <v>110</v>
      </c>
      <c r="D239" s="6">
        <v>2</v>
      </c>
      <c r="E239" s="15">
        <v>44707</v>
      </c>
      <c r="F239" s="6" t="s">
        <v>7</v>
      </c>
      <c r="G239" s="6" t="s">
        <v>30</v>
      </c>
      <c r="H239" s="11">
        <v>39350</v>
      </c>
      <c r="I239" s="11">
        <f t="shared" si="3"/>
        <v>78700</v>
      </c>
      <c r="J239" s="23"/>
      <c r="K239" s="24"/>
      <c r="L239" s="24"/>
      <c r="M239" s="24"/>
      <c r="N239" s="24"/>
      <c r="O239" s="24"/>
      <c r="P239" s="25"/>
      <c r="Q239" s="25"/>
      <c r="R239" s="28"/>
    </row>
    <row r="240" spans="1:18" ht="15" x14ac:dyDescent="0.25">
      <c r="A240" s="3" t="s">
        <v>703</v>
      </c>
      <c r="B240" s="4" t="s">
        <v>46</v>
      </c>
      <c r="C240" s="4" t="s">
        <v>47</v>
      </c>
      <c r="D240" s="4">
        <v>2</v>
      </c>
      <c r="E240" s="14">
        <v>44692</v>
      </c>
      <c r="F240" s="4" t="s">
        <v>58</v>
      </c>
      <c r="G240" s="4" t="s">
        <v>30</v>
      </c>
      <c r="H240" s="10">
        <v>29970</v>
      </c>
      <c r="I240" s="10">
        <f t="shared" si="3"/>
        <v>59940</v>
      </c>
      <c r="J240" s="20"/>
      <c r="K240" s="21"/>
      <c r="L240" s="21"/>
      <c r="M240" s="21"/>
      <c r="N240" s="21"/>
      <c r="O240" s="21"/>
      <c r="P240" s="22"/>
      <c r="Q240" s="22"/>
      <c r="R240" s="27"/>
    </row>
    <row r="241" spans="1:18" ht="15" x14ac:dyDescent="0.25">
      <c r="A241" s="5" t="s">
        <v>704</v>
      </c>
      <c r="B241" s="6" t="s">
        <v>36</v>
      </c>
      <c r="C241" s="6" t="s">
        <v>123</v>
      </c>
      <c r="D241" s="6">
        <v>4</v>
      </c>
      <c r="E241" s="15">
        <v>44685</v>
      </c>
      <c r="F241" s="6" t="s">
        <v>114</v>
      </c>
      <c r="G241" s="6" t="s">
        <v>39</v>
      </c>
      <c r="H241" s="11">
        <v>17600</v>
      </c>
      <c r="I241" s="11">
        <f t="shared" si="3"/>
        <v>70400</v>
      </c>
      <c r="J241" s="23"/>
      <c r="K241" s="24"/>
      <c r="L241" s="24"/>
      <c r="M241" s="24"/>
      <c r="N241" s="24"/>
      <c r="O241" s="24"/>
      <c r="P241" s="25"/>
      <c r="Q241" s="25"/>
      <c r="R241" s="28"/>
    </row>
    <row r="242" spans="1:18" ht="15" x14ac:dyDescent="0.25">
      <c r="A242" s="3" t="s">
        <v>705</v>
      </c>
      <c r="B242" s="4" t="s">
        <v>46</v>
      </c>
      <c r="C242" s="4" t="s">
        <v>99</v>
      </c>
      <c r="D242" s="4">
        <v>2</v>
      </c>
      <c r="E242" s="14">
        <v>44682</v>
      </c>
      <c r="F242" s="4" t="s">
        <v>114</v>
      </c>
      <c r="G242" s="4" t="s">
        <v>39</v>
      </c>
      <c r="H242" s="10">
        <v>17600</v>
      </c>
      <c r="I242" s="10">
        <f t="shared" si="3"/>
        <v>35200</v>
      </c>
      <c r="J242" s="20"/>
      <c r="K242" s="21"/>
      <c r="L242" s="21"/>
      <c r="M242" s="21"/>
      <c r="N242" s="21"/>
      <c r="O242" s="21"/>
      <c r="P242" s="22"/>
      <c r="Q242" s="22"/>
      <c r="R242" s="27"/>
    </row>
    <row r="243" spans="1:18" ht="15" x14ac:dyDescent="0.25">
      <c r="A243" s="5" t="s">
        <v>706</v>
      </c>
      <c r="B243" s="6" t="s">
        <v>0</v>
      </c>
      <c r="C243" s="6" t="s">
        <v>108</v>
      </c>
      <c r="D243" s="6">
        <v>1</v>
      </c>
      <c r="E243" s="15">
        <v>44699</v>
      </c>
      <c r="F243" s="6" t="s">
        <v>50</v>
      </c>
      <c r="G243" s="6" t="s">
        <v>30</v>
      </c>
      <c r="H243" s="11">
        <v>11300</v>
      </c>
      <c r="I243" s="11">
        <f t="shared" si="3"/>
        <v>11300</v>
      </c>
      <c r="J243" s="23"/>
      <c r="K243" s="24"/>
      <c r="L243" s="24"/>
      <c r="M243" s="24"/>
      <c r="N243" s="24"/>
      <c r="O243" s="24"/>
      <c r="P243" s="25"/>
      <c r="Q243" s="25"/>
      <c r="R243" s="28"/>
    </row>
    <row r="244" spans="1:18" ht="15" x14ac:dyDescent="0.25">
      <c r="A244" s="3" t="s">
        <v>707</v>
      </c>
      <c r="B244" s="4" t="s">
        <v>36</v>
      </c>
      <c r="C244" s="4" t="s">
        <v>37</v>
      </c>
      <c r="D244" s="4">
        <v>1</v>
      </c>
      <c r="E244" s="14">
        <v>44698</v>
      </c>
      <c r="F244" s="4" t="s">
        <v>67</v>
      </c>
      <c r="G244" s="4" t="s">
        <v>30</v>
      </c>
      <c r="H244" s="10">
        <v>40690</v>
      </c>
      <c r="I244" s="10">
        <f t="shared" si="3"/>
        <v>40690</v>
      </c>
      <c r="J244" s="20"/>
      <c r="K244" s="21"/>
      <c r="L244" s="21"/>
      <c r="M244" s="21"/>
      <c r="N244" s="21"/>
      <c r="O244" s="21"/>
      <c r="P244" s="22"/>
      <c r="Q244" s="22"/>
      <c r="R244" s="27"/>
    </row>
    <row r="245" spans="1:18" ht="15" x14ac:dyDescent="0.25">
      <c r="A245" s="5" t="s">
        <v>708</v>
      </c>
      <c r="B245" s="6" t="s">
        <v>33</v>
      </c>
      <c r="C245" s="6" t="s">
        <v>73</v>
      </c>
      <c r="D245" s="6">
        <v>2</v>
      </c>
      <c r="E245" s="15">
        <v>44732</v>
      </c>
      <c r="F245" s="6" t="s">
        <v>32</v>
      </c>
      <c r="G245" s="6" t="s">
        <v>30</v>
      </c>
      <c r="H245" s="11">
        <v>17910</v>
      </c>
      <c r="I245" s="11">
        <f t="shared" si="3"/>
        <v>35820</v>
      </c>
      <c r="J245" s="23"/>
      <c r="K245" s="24"/>
      <c r="L245" s="24"/>
      <c r="M245" s="24"/>
      <c r="N245" s="24"/>
      <c r="O245" s="24"/>
      <c r="P245" s="25"/>
      <c r="Q245" s="25"/>
      <c r="R245" s="28"/>
    </row>
    <row r="246" spans="1:18" ht="15" x14ac:dyDescent="0.25">
      <c r="A246" s="3" t="s">
        <v>709</v>
      </c>
      <c r="B246" s="4" t="s">
        <v>36</v>
      </c>
      <c r="C246" s="4" t="s">
        <v>37</v>
      </c>
      <c r="D246" s="4">
        <v>1</v>
      </c>
      <c r="E246" s="14">
        <v>44740</v>
      </c>
      <c r="F246" s="4" t="s">
        <v>3</v>
      </c>
      <c r="G246" s="4" t="s">
        <v>30</v>
      </c>
      <c r="H246" s="10">
        <v>19250</v>
      </c>
      <c r="I246" s="10">
        <f t="shared" si="3"/>
        <v>19250</v>
      </c>
      <c r="J246" s="20"/>
      <c r="K246" s="21"/>
      <c r="L246" s="21"/>
      <c r="M246" s="21"/>
      <c r="N246" s="21"/>
      <c r="O246" s="21"/>
      <c r="P246" s="22"/>
      <c r="Q246" s="22"/>
      <c r="R246" s="27"/>
    </row>
    <row r="247" spans="1:18" ht="15" x14ac:dyDescent="0.25">
      <c r="A247" s="5" t="s">
        <v>710</v>
      </c>
      <c r="B247" s="6" t="s">
        <v>56</v>
      </c>
      <c r="C247" s="6" t="s">
        <v>121</v>
      </c>
      <c r="D247" s="6">
        <v>2</v>
      </c>
      <c r="E247" s="15">
        <v>44726</v>
      </c>
      <c r="F247" s="6" t="s">
        <v>100</v>
      </c>
      <c r="G247" s="6" t="s">
        <v>30</v>
      </c>
      <c r="H247" s="11">
        <v>42030</v>
      </c>
      <c r="I247" s="11">
        <f t="shared" si="3"/>
        <v>84060</v>
      </c>
      <c r="J247" s="23"/>
      <c r="K247" s="24"/>
      <c r="L247" s="24"/>
      <c r="M247" s="24"/>
      <c r="N247" s="24"/>
      <c r="O247" s="24"/>
      <c r="P247" s="25"/>
      <c r="Q247" s="25"/>
      <c r="R247" s="28"/>
    </row>
    <row r="248" spans="1:18" ht="15" x14ac:dyDescent="0.25">
      <c r="A248" s="3" t="s">
        <v>711</v>
      </c>
      <c r="B248" s="4" t="s">
        <v>1</v>
      </c>
      <c r="C248" s="4" t="s">
        <v>127</v>
      </c>
      <c r="D248" s="4">
        <v>1</v>
      </c>
      <c r="E248" s="14">
        <v>44719</v>
      </c>
      <c r="F248" s="4" t="s">
        <v>4</v>
      </c>
      <c r="G248" s="4" t="s">
        <v>30</v>
      </c>
      <c r="H248" s="10">
        <v>43370</v>
      </c>
      <c r="I248" s="10">
        <f t="shared" si="3"/>
        <v>43370</v>
      </c>
      <c r="J248" s="20"/>
      <c r="K248" s="21"/>
      <c r="L248" s="21"/>
      <c r="M248" s="21"/>
      <c r="N248" s="21"/>
      <c r="O248" s="21"/>
      <c r="P248" s="22"/>
      <c r="Q248" s="22"/>
      <c r="R248" s="27"/>
    </row>
    <row r="249" spans="1:18" ht="15" x14ac:dyDescent="0.25">
      <c r="A249" s="5" t="s">
        <v>712</v>
      </c>
      <c r="B249" s="6" t="s">
        <v>53</v>
      </c>
      <c r="C249" s="6" t="s">
        <v>107</v>
      </c>
      <c r="D249" s="6">
        <v>1</v>
      </c>
      <c r="E249" s="15">
        <v>44738</v>
      </c>
      <c r="F249" s="6" t="s">
        <v>5</v>
      </c>
      <c r="G249" s="6" t="s">
        <v>30</v>
      </c>
      <c r="H249" s="11">
        <v>36670</v>
      </c>
      <c r="I249" s="11">
        <f t="shared" si="3"/>
        <v>36670</v>
      </c>
      <c r="J249" s="23"/>
      <c r="K249" s="24"/>
      <c r="L249" s="24"/>
      <c r="M249" s="24"/>
      <c r="N249" s="24"/>
      <c r="O249" s="24"/>
      <c r="P249" s="25"/>
      <c r="Q249" s="25"/>
      <c r="R249" s="28"/>
    </row>
    <row r="250" spans="1:18" ht="15" x14ac:dyDescent="0.25">
      <c r="A250" s="3" t="s">
        <v>713</v>
      </c>
      <c r="B250" s="4" t="s">
        <v>68</v>
      </c>
      <c r="C250" s="4" t="s">
        <v>69</v>
      </c>
      <c r="D250" s="4">
        <v>4</v>
      </c>
      <c r="E250" s="14">
        <v>44715</v>
      </c>
      <c r="F250" s="4" t="s">
        <v>6</v>
      </c>
      <c r="G250" s="4" t="s">
        <v>30</v>
      </c>
      <c r="H250" s="10">
        <v>25950</v>
      </c>
      <c r="I250" s="10">
        <f t="shared" si="3"/>
        <v>103800</v>
      </c>
      <c r="J250" s="20"/>
      <c r="K250" s="21"/>
      <c r="L250" s="21"/>
      <c r="M250" s="21"/>
      <c r="N250" s="21"/>
      <c r="O250" s="21"/>
      <c r="P250" s="22"/>
      <c r="Q250" s="22"/>
      <c r="R250" s="27"/>
    </row>
    <row r="251" spans="1:18" ht="15" x14ac:dyDescent="0.25">
      <c r="A251" s="5" t="s">
        <v>714</v>
      </c>
      <c r="B251" s="6" t="s">
        <v>76</v>
      </c>
      <c r="C251" s="6" t="s">
        <v>77</v>
      </c>
      <c r="D251" s="6">
        <v>2</v>
      </c>
      <c r="E251" s="15">
        <v>44734</v>
      </c>
      <c r="F251" s="6" t="s">
        <v>38</v>
      </c>
      <c r="G251" s="6" t="s">
        <v>39</v>
      </c>
      <c r="H251" s="11">
        <v>19600</v>
      </c>
      <c r="I251" s="11">
        <f t="shared" si="3"/>
        <v>39200</v>
      </c>
      <c r="J251" s="23"/>
      <c r="K251" s="24"/>
      <c r="L251" s="24"/>
      <c r="M251" s="24"/>
      <c r="N251" s="24"/>
      <c r="O251" s="24"/>
      <c r="P251" s="25"/>
      <c r="Q251" s="25"/>
      <c r="R251" s="28"/>
    </row>
    <row r="252" spans="1:18" ht="15" x14ac:dyDescent="0.25">
      <c r="A252" s="3" t="s">
        <v>715</v>
      </c>
      <c r="B252" s="4" t="s">
        <v>36</v>
      </c>
      <c r="C252" s="4" t="s">
        <v>128</v>
      </c>
      <c r="D252" s="4">
        <v>1</v>
      </c>
      <c r="E252" s="14">
        <v>44729</v>
      </c>
      <c r="F252" s="4" t="s">
        <v>60</v>
      </c>
      <c r="G252" s="4" t="s">
        <v>30</v>
      </c>
      <c r="H252" s="10">
        <v>33990</v>
      </c>
      <c r="I252" s="10">
        <f t="shared" si="3"/>
        <v>33990</v>
      </c>
      <c r="J252" s="20"/>
      <c r="K252" s="21"/>
      <c r="L252" s="21"/>
      <c r="M252" s="21"/>
      <c r="N252" s="21"/>
      <c r="O252" s="21"/>
      <c r="P252" s="22"/>
      <c r="Q252" s="22"/>
      <c r="R252" s="27"/>
    </row>
    <row r="253" spans="1:18" ht="15" x14ac:dyDescent="0.25">
      <c r="A253" s="5" t="s">
        <v>716</v>
      </c>
      <c r="B253" s="6" t="s">
        <v>33</v>
      </c>
      <c r="C253" s="6" t="s">
        <v>49</v>
      </c>
      <c r="D253" s="6">
        <v>2</v>
      </c>
      <c r="E253" s="15">
        <v>44736</v>
      </c>
      <c r="F253" s="6" t="s">
        <v>48</v>
      </c>
      <c r="G253" s="6" t="s">
        <v>30</v>
      </c>
      <c r="H253" s="11">
        <v>35330</v>
      </c>
      <c r="I253" s="11">
        <f t="shared" si="3"/>
        <v>70660</v>
      </c>
      <c r="J253" s="23"/>
      <c r="K253" s="24"/>
      <c r="L253" s="24"/>
      <c r="M253" s="24"/>
      <c r="N253" s="24"/>
      <c r="O253" s="24"/>
      <c r="P253" s="25"/>
      <c r="Q253" s="25"/>
      <c r="R253" s="28"/>
    </row>
    <row r="254" spans="1:18" ht="15" x14ac:dyDescent="0.25">
      <c r="A254" s="3" t="s">
        <v>717</v>
      </c>
      <c r="B254" s="4" t="s">
        <v>65</v>
      </c>
      <c r="C254" s="4" t="s">
        <v>95</v>
      </c>
      <c r="D254" s="4">
        <v>1</v>
      </c>
      <c r="E254" s="14">
        <v>44740</v>
      </c>
      <c r="F254" s="4" t="s">
        <v>48</v>
      </c>
      <c r="G254" s="4" t="s">
        <v>30</v>
      </c>
      <c r="H254" s="10">
        <v>35330</v>
      </c>
      <c r="I254" s="10">
        <f t="shared" si="3"/>
        <v>35330</v>
      </c>
      <c r="J254" s="20"/>
      <c r="K254" s="21"/>
      <c r="L254" s="21"/>
      <c r="M254" s="21"/>
      <c r="N254" s="21"/>
      <c r="O254" s="21"/>
      <c r="P254" s="22"/>
      <c r="Q254" s="22"/>
      <c r="R254" s="27"/>
    </row>
    <row r="255" spans="1:18" ht="15" x14ac:dyDescent="0.25">
      <c r="A255" s="5" t="s">
        <v>718</v>
      </c>
      <c r="B255" s="6" t="s">
        <v>2</v>
      </c>
      <c r="C255" s="6" t="s">
        <v>124</v>
      </c>
      <c r="D255" s="6">
        <v>4</v>
      </c>
      <c r="E255" s="15">
        <v>44759</v>
      </c>
      <c r="F255" s="6" t="s">
        <v>70</v>
      </c>
      <c r="G255" s="6" t="s">
        <v>30</v>
      </c>
      <c r="H255" s="11">
        <v>21930</v>
      </c>
      <c r="I255" s="11">
        <f t="shared" si="3"/>
        <v>87720</v>
      </c>
      <c r="J255" s="23"/>
      <c r="K255" s="24"/>
      <c r="L255" s="24"/>
      <c r="M255" s="24"/>
      <c r="N255" s="24"/>
      <c r="O255" s="24"/>
      <c r="P255" s="25"/>
      <c r="Q255" s="25"/>
      <c r="R255" s="28"/>
    </row>
    <row r="256" spans="1:18" ht="15" x14ac:dyDescent="0.25">
      <c r="A256" s="3" t="s">
        <v>719</v>
      </c>
      <c r="B256" s="4" t="s">
        <v>63</v>
      </c>
      <c r="C256" s="4" t="s">
        <v>85</v>
      </c>
      <c r="D256" s="4">
        <v>1</v>
      </c>
      <c r="E256" s="14">
        <v>44762</v>
      </c>
      <c r="F256" s="4" t="s">
        <v>70</v>
      </c>
      <c r="G256" s="4" t="s">
        <v>30</v>
      </c>
      <c r="H256" s="10">
        <v>21930</v>
      </c>
      <c r="I256" s="10">
        <f t="shared" si="3"/>
        <v>21930</v>
      </c>
      <c r="J256" s="20"/>
      <c r="K256" s="21"/>
      <c r="L256" s="21"/>
      <c r="M256" s="21"/>
      <c r="N256" s="21"/>
      <c r="O256" s="21"/>
      <c r="P256" s="22"/>
      <c r="Q256" s="22"/>
      <c r="R256" s="27"/>
    </row>
    <row r="257" spans="1:18" ht="15" x14ac:dyDescent="0.25">
      <c r="A257" s="5" t="s">
        <v>720</v>
      </c>
      <c r="B257" s="6" t="s">
        <v>51</v>
      </c>
      <c r="C257" s="6" t="s">
        <v>96</v>
      </c>
      <c r="D257" s="6">
        <v>3</v>
      </c>
      <c r="E257" s="15">
        <v>44763</v>
      </c>
      <c r="F257" s="6" t="s">
        <v>29</v>
      </c>
      <c r="G257" s="6" t="s">
        <v>30</v>
      </c>
      <c r="H257" s="11">
        <v>20590</v>
      </c>
      <c r="I257" s="11">
        <f t="shared" si="3"/>
        <v>61770</v>
      </c>
      <c r="J257" s="23"/>
      <c r="K257" s="24"/>
      <c r="L257" s="24"/>
      <c r="M257" s="24"/>
      <c r="N257" s="24"/>
      <c r="O257" s="24"/>
      <c r="P257" s="25"/>
      <c r="Q257" s="25"/>
      <c r="R257" s="28"/>
    </row>
    <row r="258" spans="1:18" ht="15" x14ac:dyDescent="0.25">
      <c r="A258" s="3" t="s">
        <v>721</v>
      </c>
      <c r="B258" s="4" t="s">
        <v>0</v>
      </c>
      <c r="C258" s="4" t="s">
        <v>109</v>
      </c>
      <c r="D258" s="4">
        <v>3</v>
      </c>
      <c r="E258" s="14">
        <v>44767</v>
      </c>
      <c r="F258" s="4" t="s">
        <v>29</v>
      </c>
      <c r="G258" s="4" t="s">
        <v>30</v>
      </c>
      <c r="H258" s="10">
        <v>20590</v>
      </c>
      <c r="I258" s="10">
        <f t="shared" ref="I258:I321" si="4">D258*H258</f>
        <v>61770</v>
      </c>
      <c r="J258" s="20"/>
      <c r="K258" s="21"/>
      <c r="L258" s="21"/>
      <c r="M258" s="21"/>
      <c r="N258" s="21"/>
      <c r="O258" s="21"/>
      <c r="P258" s="22"/>
      <c r="Q258" s="22"/>
      <c r="R258" s="27"/>
    </row>
    <row r="259" spans="1:18" ht="15" x14ac:dyDescent="0.25">
      <c r="A259" s="5" t="s">
        <v>722</v>
      </c>
      <c r="B259" s="6" t="s">
        <v>36</v>
      </c>
      <c r="C259" s="6" t="s">
        <v>98</v>
      </c>
      <c r="D259" s="6">
        <v>1</v>
      </c>
      <c r="E259" s="15">
        <v>44744</v>
      </c>
      <c r="F259" s="6" t="s">
        <v>5</v>
      </c>
      <c r="G259" s="6" t="s">
        <v>30</v>
      </c>
      <c r="H259" s="11">
        <v>36670</v>
      </c>
      <c r="I259" s="11">
        <f t="shared" si="4"/>
        <v>36670</v>
      </c>
      <c r="J259" s="23"/>
      <c r="K259" s="24"/>
      <c r="L259" s="24"/>
      <c r="M259" s="24"/>
      <c r="N259" s="24"/>
      <c r="O259" s="24"/>
      <c r="P259" s="25"/>
      <c r="Q259" s="25"/>
      <c r="R259" s="28"/>
    </row>
    <row r="260" spans="1:18" ht="15" x14ac:dyDescent="0.25">
      <c r="A260" s="3" t="s">
        <v>723</v>
      </c>
      <c r="B260" s="4" t="s">
        <v>27</v>
      </c>
      <c r="C260" s="4" t="s">
        <v>28</v>
      </c>
      <c r="D260" s="4">
        <v>4</v>
      </c>
      <c r="E260" s="14">
        <v>44751</v>
      </c>
      <c r="F260" s="4" t="s">
        <v>4</v>
      </c>
      <c r="G260" s="4" t="s">
        <v>30</v>
      </c>
      <c r="H260" s="10">
        <v>43370</v>
      </c>
      <c r="I260" s="10">
        <f t="shared" si="4"/>
        <v>173480</v>
      </c>
      <c r="J260" s="20"/>
      <c r="K260" s="21"/>
      <c r="L260" s="21"/>
      <c r="M260" s="21"/>
      <c r="N260" s="21"/>
      <c r="O260" s="21"/>
      <c r="P260" s="22"/>
      <c r="Q260" s="22"/>
      <c r="R260" s="27"/>
    </row>
    <row r="261" spans="1:18" ht="15" x14ac:dyDescent="0.25">
      <c r="A261" s="5" t="s">
        <v>724</v>
      </c>
      <c r="B261" s="6" t="s">
        <v>53</v>
      </c>
      <c r="C261" s="6" t="s">
        <v>54</v>
      </c>
      <c r="D261" s="6">
        <v>1</v>
      </c>
      <c r="E261" s="15">
        <v>44764</v>
      </c>
      <c r="F261" s="6" t="s">
        <v>86</v>
      </c>
      <c r="G261" s="6" t="s">
        <v>39</v>
      </c>
      <c r="H261" s="11">
        <v>15600</v>
      </c>
      <c r="I261" s="11">
        <f t="shared" si="4"/>
        <v>15600</v>
      </c>
      <c r="J261" s="23"/>
      <c r="K261" s="24"/>
      <c r="L261" s="24"/>
      <c r="M261" s="24"/>
      <c r="N261" s="24"/>
      <c r="O261" s="24"/>
      <c r="P261" s="25"/>
      <c r="Q261" s="25"/>
      <c r="R261" s="28"/>
    </row>
    <row r="262" spans="1:18" ht="15" x14ac:dyDescent="0.25">
      <c r="A262" s="3" t="s">
        <v>725</v>
      </c>
      <c r="B262" s="4" t="s">
        <v>2</v>
      </c>
      <c r="C262" s="4" t="s">
        <v>117</v>
      </c>
      <c r="D262" s="4">
        <v>3</v>
      </c>
      <c r="E262" s="14">
        <v>44773</v>
      </c>
      <c r="F262" s="4" t="s">
        <v>38</v>
      </c>
      <c r="G262" s="4" t="s">
        <v>39</v>
      </c>
      <c r="H262" s="10">
        <v>19600</v>
      </c>
      <c r="I262" s="10">
        <f t="shared" si="4"/>
        <v>58800</v>
      </c>
      <c r="J262" s="20"/>
      <c r="K262" s="21"/>
      <c r="L262" s="21"/>
      <c r="M262" s="21"/>
      <c r="N262" s="21"/>
      <c r="O262" s="21"/>
      <c r="P262" s="22"/>
      <c r="Q262" s="22"/>
      <c r="R262" s="27"/>
    </row>
    <row r="263" spans="1:18" ht="15" x14ac:dyDescent="0.25">
      <c r="A263" s="5" t="s">
        <v>726</v>
      </c>
      <c r="B263" s="6" t="s">
        <v>53</v>
      </c>
      <c r="C263" s="6" t="s">
        <v>105</v>
      </c>
      <c r="D263" s="6">
        <v>4</v>
      </c>
      <c r="E263" s="15">
        <v>44760</v>
      </c>
      <c r="F263" s="6" t="s">
        <v>8</v>
      </c>
      <c r="G263" s="6" t="s">
        <v>30</v>
      </c>
      <c r="H263" s="11">
        <v>32650</v>
      </c>
      <c r="I263" s="11">
        <f t="shared" si="4"/>
        <v>130600</v>
      </c>
      <c r="J263" s="23"/>
      <c r="K263" s="24"/>
      <c r="L263" s="24"/>
      <c r="M263" s="24"/>
      <c r="N263" s="24"/>
      <c r="O263" s="24"/>
      <c r="P263" s="25"/>
      <c r="Q263" s="25"/>
      <c r="R263" s="28"/>
    </row>
    <row r="264" spans="1:18" ht="15" x14ac:dyDescent="0.25">
      <c r="A264" s="3" t="s">
        <v>727</v>
      </c>
      <c r="B264" s="4" t="s">
        <v>43</v>
      </c>
      <c r="C264" s="4" t="s">
        <v>79</v>
      </c>
      <c r="D264" s="4">
        <v>1</v>
      </c>
      <c r="E264" s="14">
        <v>44760</v>
      </c>
      <c r="F264" s="4" t="s">
        <v>9</v>
      </c>
      <c r="G264" s="4" t="s">
        <v>30</v>
      </c>
      <c r="H264" s="10">
        <v>28630</v>
      </c>
      <c r="I264" s="10">
        <f t="shared" si="4"/>
        <v>28630</v>
      </c>
      <c r="J264" s="20"/>
      <c r="K264" s="21"/>
      <c r="L264" s="21"/>
      <c r="M264" s="21"/>
      <c r="N264" s="21"/>
      <c r="O264" s="21"/>
      <c r="P264" s="22"/>
      <c r="Q264" s="22"/>
      <c r="R264" s="27"/>
    </row>
    <row r="265" spans="1:18" ht="15" x14ac:dyDescent="0.25">
      <c r="A265" s="5" t="s">
        <v>728</v>
      </c>
      <c r="B265" s="6" t="s">
        <v>65</v>
      </c>
      <c r="C265" s="6" t="s">
        <v>66</v>
      </c>
      <c r="D265" s="6">
        <v>3</v>
      </c>
      <c r="E265" s="15">
        <v>44759</v>
      </c>
      <c r="F265" s="6" t="s">
        <v>48</v>
      </c>
      <c r="G265" s="6" t="s">
        <v>30</v>
      </c>
      <c r="H265" s="11">
        <v>35330</v>
      </c>
      <c r="I265" s="11">
        <f t="shared" si="4"/>
        <v>105990</v>
      </c>
      <c r="J265" s="23"/>
      <c r="K265" s="24"/>
      <c r="L265" s="24"/>
      <c r="M265" s="24"/>
      <c r="N265" s="24"/>
      <c r="O265" s="24"/>
      <c r="P265" s="25"/>
      <c r="Q265" s="25"/>
      <c r="R265" s="28"/>
    </row>
    <row r="266" spans="1:18" ht="15" x14ac:dyDescent="0.25">
      <c r="A266" s="3" t="s">
        <v>729</v>
      </c>
      <c r="B266" s="4" t="s">
        <v>0</v>
      </c>
      <c r="C266" s="4" t="s">
        <v>108</v>
      </c>
      <c r="D266" s="4">
        <v>4</v>
      </c>
      <c r="E266" s="14">
        <v>44750</v>
      </c>
      <c r="F266" s="4" t="s">
        <v>48</v>
      </c>
      <c r="G266" s="4" t="s">
        <v>30</v>
      </c>
      <c r="H266" s="10">
        <v>35330</v>
      </c>
      <c r="I266" s="10">
        <f t="shared" si="4"/>
        <v>141320</v>
      </c>
      <c r="J266" s="20"/>
      <c r="K266" s="21"/>
      <c r="L266" s="21"/>
      <c r="M266" s="21"/>
      <c r="N266" s="21"/>
      <c r="O266" s="21"/>
      <c r="P266" s="22"/>
      <c r="Q266" s="22"/>
      <c r="R266" s="27"/>
    </row>
    <row r="267" spans="1:18" ht="15" x14ac:dyDescent="0.25">
      <c r="A267" s="5" t="s">
        <v>730</v>
      </c>
      <c r="B267" s="6" t="s">
        <v>51</v>
      </c>
      <c r="C267" s="6" t="s">
        <v>92</v>
      </c>
      <c r="D267" s="6">
        <v>2</v>
      </c>
      <c r="E267" s="15">
        <v>44767</v>
      </c>
      <c r="F267" s="6" t="s">
        <v>114</v>
      </c>
      <c r="G267" s="6" t="s">
        <v>39</v>
      </c>
      <c r="H267" s="11">
        <v>17600</v>
      </c>
      <c r="I267" s="11">
        <f t="shared" si="4"/>
        <v>35200</v>
      </c>
      <c r="J267" s="23"/>
      <c r="K267" s="24"/>
      <c r="L267" s="24"/>
      <c r="M267" s="24"/>
      <c r="N267" s="24"/>
      <c r="O267" s="24"/>
      <c r="P267" s="25"/>
      <c r="Q267" s="25"/>
      <c r="R267" s="28"/>
    </row>
    <row r="268" spans="1:18" ht="15" x14ac:dyDescent="0.25">
      <c r="A268" s="3" t="s">
        <v>731</v>
      </c>
      <c r="B268" s="4" t="s">
        <v>51</v>
      </c>
      <c r="C268" s="4" t="s">
        <v>83</v>
      </c>
      <c r="D268" s="4">
        <v>1</v>
      </c>
      <c r="E268" s="14">
        <v>44782</v>
      </c>
      <c r="F268" s="4" t="s">
        <v>32</v>
      </c>
      <c r="G268" s="4" t="s">
        <v>30</v>
      </c>
      <c r="H268" s="10">
        <v>17910</v>
      </c>
      <c r="I268" s="10">
        <f t="shared" si="4"/>
        <v>17910</v>
      </c>
      <c r="J268" s="20"/>
      <c r="K268" s="21"/>
      <c r="L268" s="21"/>
      <c r="M268" s="21"/>
      <c r="N268" s="21"/>
      <c r="O268" s="21"/>
      <c r="P268" s="22"/>
      <c r="Q268" s="22"/>
      <c r="R268" s="27"/>
    </row>
    <row r="269" spans="1:18" ht="15" x14ac:dyDescent="0.25">
      <c r="A269" s="5" t="s">
        <v>732</v>
      </c>
      <c r="B269" s="6" t="s">
        <v>56</v>
      </c>
      <c r="C269" s="6" t="s">
        <v>57</v>
      </c>
      <c r="D269" s="6">
        <v>3</v>
      </c>
      <c r="E269" s="15">
        <v>44801</v>
      </c>
      <c r="F269" s="6" t="s">
        <v>5</v>
      </c>
      <c r="G269" s="6" t="s">
        <v>30</v>
      </c>
      <c r="H269" s="11">
        <v>36670</v>
      </c>
      <c r="I269" s="11">
        <f t="shared" si="4"/>
        <v>110010</v>
      </c>
      <c r="J269" s="23"/>
      <c r="K269" s="24"/>
      <c r="L269" s="24"/>
      <c r="M269" s="24"/>
      <c r="N269" s="24"/>
      <c r="O269" s="24"/>
      <c r="P269" s="25"/>
      <c r="Q269" s="25"/>
      <c r="R269" s="28"/>
    </row>
    <row r="270" spans="1:18" ht="15" x14ac:dyDescent="0.25">
      <c r="A270" s="3" t="s">
        <v>733</v>
      </c>
      <c r="B270" s="4" t="s">
        <v>63</v>
      </c>
      <c r="C270" s="4" t="s">
        <v>84</v>
      </c>
      <c r="D270" s="4">
        <v>1</v>
      </c>
      <c r="E270" s="14">
        <v>44779</v>
      </c>
      <c r="F270" s="4" t="s">
        <v>5</v>
      </c>
      <c r="G270" s="4" t="s">
        <v>30</v>
      </c>
      <c r="H270" s="10">
        <v>36670</v>
      </c>
      <c r="I270" s="10">
        <f t="shared" si="4"/>
        <v>36670</v>
      </c>
      <c r="J270" s="20"/>
      <c r="K270" s="21"/>
      <c r="L270" s="21"/>
      <c r="M270" s="21"/>
      <c r="N270" s="21"/>
      <c r="O270" s="21"/>
      <c r="P270" s="22"/>
      <c r="Q270" s="22"/>
      <c r="R270" s="27"/>
    </row>
    <row r="271" spans="1:18" ht="15" x14ac:dyDescent="0.25">
      <c r="A271" s="5" t="s">
        <v>734</v>
      </c>
      <c r="B271" s="6" t="s">
        <v>56</v>
      </c>
      <c r="C271" s="6" t="s">
        <v>112</v>
      </c>
      <c r="D271" s="6">
        <v>2</v>
      </c>
      <c r="E271" s="15">
        <v>44790</v>
      </c>
      <c r="F271" s="6" t="s">
        <v>35</v>
      </c>
      <c r="G271" s="6" t="s">
        <v>30</v>
      </c>
      <c r="H271" s="11">
        <v>24610</v>
      </c>
      <c r="I271" s="11">
        <f t="shared" si="4"/>
        <v>49220</v>
      </c>
      <c r="J271" s="23"/>
      <c r="K271" s="24"/>
      <c r="L271" s="24"/>
      <c r="M271" s="24"/>
      <c r="N271" s="24"/>
      <c r="O271" s="24"/>
      <c r="P271" s="25"/>
      <c r="Q271" s="25"/>
      <c r="R271" s="28"/>
    </row>
    <row r="272" spans="1:18" ht="15" x14ac:dyDescent="0.25">
      <c r="A272" s="3" t="s">
        <v>735</v>
      </c>
      <c r="B272" s="4" t="s">
        <v>0</v>
      </c>
      <c r="C272" s="4" t="s">
        <v>129</v>
      </c>
      <c r="D272" s="4">
        <v>1</v>
      </c>
      <c r="E272" s="14">
        <v>44798</v>
      </c>
      <c r="F272" s="4" t="s">
        <v>55</v>
      </c>
      <c r="G272" s="4" t="s">
        <v>30</v>
      </c>
      <c r="H272" s="10">
        <v>38010</v>
      </c>
      <c r="I272" s="10">
        <f t="shared" si="4"/>
        <v>38010</v>
      </c>
      <c r="J272" s="20"/>
      <c r="K272" s="21"/>
      <c r="L272" s="21"/>
      <c r="M272" s="21"/>
      <c r="N272" s="21"/>
      <c r="O272" s="21"/>
      <c r="P272" s="22"/>
      <c r="Q272" s="22"/>
      <c r="R272" s="27"/>
    </row>
    <row r="273" spans="1:18" ht="15" x14ac:dyDescent="0.25">
      <c r="A273" s="5" t="s">
        <v>736</v>
      </c>
      <c r="B273" s="6" t="s">
        <v>2</v>
      </c>
      <c r="C273" s="6" t="s">
        <v>115</v>
      </c>
      <c r="D273" s="6">
        <v>1</v>
      </c>
      <c r="E273" s="15">
        <v>44788</v>
      </c>
      <c r="F273" s="6" t="s">
        <v>7</v>
      </c>
      <c r="G273" s="6" t="s">
        <v>30</v>
      </c>
      <c r="H273" s="11">
        <v>39350</v>
      </c>
      <c r="I273" s="11">
        <f t="shared" si="4"/>
        <v>39350</v>
      </c>
      <c r="J273" s="23"/>
      <c r="K273" s="24"/>
      <c r="L273" s="24"/>
      <c r="M273" s="24"/>
      <c r="N273" s="24"/>
      <c r="O273" s="24"/>
      <c r="P273" s="25"/>
      <c r="Q273" s="25"/>
      <c r="R273" s="28"/>
    </row>
    <row r="274" spans="1:18" ht="15" x14ac:dyDescent="0.25">
      <c r="A274" s="3" t="s">
        <v>737</v>
      </c>
      <c r="B274" s="4" t="s">
        <v>56</v>
      </c>
      <c r="C274" s="4" t="s">
        <v>111</v>
      </c>
      <c r="D274" s="4">
        <v>3</v>
      </c>
      <c r="E274" s="14">
        <v>44802</v>
      </c>
      <c r="F274" s="4" t="s">
        <v>8</v>
      </c>
      <c r="G274" s="4" t="s">
        <v>30</v>
      </c>
      <c r="H274" s="10">
        <v>32650</v>
      </c>
      <c r="I274" s="10">
        <f t="shared" si="4"/>
        <v>97950</v>
      </c>
      <c r="J274" s="20"/>
      <c r="K274" s="21"/>
      <c r="L274" s="21"/>
      <c r="M274" s="21"/>
      <c r="N274" s="21"/>
      <c r="O274" s="21"/>
      <c r="P274" s="22"/>
      <c r="Q274" s="22"/>
      <c r="R274" s="27"/>
    </row>
    <row r="275" spans="1:18" ht="15" x14ac:dyDescent="0.25">
      <c r="A275" s="5" t="s">
        <v>738</v>
      </c>
      <c r="B275" s="6" t="s">
        <v>46</v>
      </c>
      <c r="C275" s="6" t="s">
        <v>120</v>
      </c>
      <c r="D275" s="6">
        <v>1</v>
      </c>
      <c r="E275" s="15">
        <v>44778</v>
      </c>
      <c r="F275" s="6" t="s">
        <v>58</v>
      </c>
      <c r="G275" s="6" t="s">
        <v>30</v>
      </c>
      <c r="H275" s="11">
        <v>29970</v>
      </c>
      <c r="I275" s="11">
        <f t="shared" si="4"/>
        <v>29970</v>
      </c>
      <c r="J275" s="23"/>
      <c r="K275" s="24"/>
      <c r="L275" s="24"/>
      <c r="M275" s="24"/>
      <c r="N275" s="24"/>
      <c r="O275" s="24"/>
      <c r="P275" s="25"/>
      <c r="Q275" s="25"/>
      <c r="R275" s="28"/>
    </row>
    <row r="276" spans="1:18" ht="15" x14ac:dyDescent="0.25">
      <c r="A276" s="3" t="s">
        <v>739</v>
      </c>
      <c r="B276" s="4" t="s">
        <v>27</v>
      </c>
      <c r="C276" s="4" t="s">
        <v>28</v>
      </c>
      <c r="D276" s="4">
        <v>1</v>
      </c>
      <c r="E276" s="14">
        <v>44782</v>
      </c>
      <c r="F276" s="4" t="s">
        <v>8</v>
      </c>
      <c r="G276" s="4" t="s">
        <v>30</v>
      </c>
      <c r="H276" s="10">
        <v>32650</v>
      </c>
      <c r="I276" s="10">
        <f t="shared" si="4"/>
        <v>32650</v>
      </c>
      <c r="J276" s="20"/>
      <c r="K276" s="21"/>
      <c r="L276" s="21"/>
      <c r="M276" s="21"/>
      <c r="N276" s="21"/>
      <c r="O276" s="21"/>
      <c r="P276" s="22"/>
      <c r="Q276" s="22"/>
      <c r="R276" s="27"/>
    </row>
    <row r="277" spans="1:18" ht="15" x14ac:dyDescent="0.25">
      <c r="A277" s="5" t="s">
        <v>740</v>
      </c>
      <c r="B277" s="6" t="s">
        <v>76</v>
      </c>
      <c r="C277" s="6" t="s">
        <v>77</v>
      </c>
      <c r="D277" s="6">
        <v>1</v>
      </c>
      <c r="E277" s="15">
        <v>44782</v>
      </c>
      <c r="F277" s="6" t="s">
        <v>45</v>
      </c>
      <c r="G277" s="6" t="s">
        <v>30</v>
      </c>
      <c r="H277" s="11">
        <v>23270</v>
      </c>
      <c r="I277" s="11">
        <f t="shared" si="4"/>
        <v>23270</v>
      </c>
      <c r="J277" s="23"/>
      <c r="K277" s="24"/>
      <c r="L277" s="24"/>
      <c r="M277" s="24"/>
      <c r="N277" s="24"/>
      <c r="O277" s="24"/>
      <c r="P277" s="25"/>
      <c r="Q277" s="25"/>
      <c r="R277" s="28"/>
    </row>
    <row r="278" spans="1:18" ht="15" x14ac:dyDescent="0.25">
      <c r="A278" s="3" t="s">
        <v>741</v>
      </c>
      <c r="B278" s="4" t="s">
        <v>33</v>
      </c>
      <c r="C278" s="4" t="s">
        <v>49</v>
      </c>
      <c r="D278" s="4">
        <v>4</v>
      </c>
      <c r="E278" s="14">
        <v>44790</v>
      </c>
      <c r="F278" s="4" t="s">
        <v>45</v>
      </c>
      <c r="G278" s="4" t="s">
        <v>30</v>
      </c>
      <c r="H278" s="10">
        <v>23270</v>
      </c>
      <c r="I278" s="10">
        <f t="shared" si="4"/>
        <v>93080</v>
      </c>
      <c r="J278" s="20"/>
      <c r="K278" s="21"/>
      <c r="L278" s="21"/>
      <c r="M278" s="21"/>
      <c r="N278" s="21"/>
      <c r="O278" s="21"/>
      <c r="P278" s="22"/>
      <c r="Q278" s="22"/>
      <c r="R278" s="27"/>
    </row>
    <row r="279" spans="1:18" ht="15" x14ac:dyDescent="0.25">
      <c r="A279" s="5" t="s">
        <v>742</v>
      </c>
      <c r="B279" s="6" t="s">
        <v>2</v>
      </c>
      <c r="C279" s="6" t="s">
        <v>40</v>
      </c>
      <c r="D279" s="6">
        <v>1</v>
      </c>
      <c r="E279" s="15">
        <v>44779</v>
      </c>
      <c r="F279" s="6" t="s">
        <v>48</v>
      </c>
      <c r="G279" s="6" t="s">
        <v>30</v>
      </c>
      <c r="H279" s="11">
        <v>35330</v>
      </c>
      <c r="I279" s="11">
        <f t="shared" si="4"/>
        <v>35330</v>
      </c>
      <c r="J279" s="23"/>
      <c r="K279" s="24"/>
      <c r="L279" s="24"/>
      <c r="M279" s="24"/>
      <c r="N279" s="24"/>
      <c r="O279" s="24"/>
      <c r="P279" s="25"/>
      <c r="Q279" s="25"/>
      <c r="R279" s="28"/>
    </row>
    <row r="280" spans="1:18" ht="15" x14ac:dyDescent="0.25">
      <c r="A280" s="3" t="s">
        <v>743</v>
      </c>
      <c r="B280" s="4" t="s">
        <v>56</v>
      </c>
      <c r="C280" s="4" t="s">
        <v>121</v>
      </c>
      <c r="D280" s="4">
        <v>1</v>
      </c>
      <c r="E280" s="14">
        <v>44829</v>
      </c>
      <c r="F280" s="4" t="s">
        <v>29</v>
      </c>
      <c r="G280" s="4" t="s">
        <v>30</v>
      </c>
      <c r="H280" s="10">
        <v>20590</v>
      </c>
      <c r="I280" s="10">
        <f t="shared" si="4"/>
        <v>20590</v>
      </c>
      <c r="J280" s="20"/>
      <c r="K280" s="21"/>
      <c r="L280" s="21"/>
      <c r="M280" s="21"/>
      <c r="N280" s="21"/>
      <c r="O280" s="21"/>
      <c r="P280" s="22"/>
      <c r="Q280" s="22"/>
      <c r="R280" s="27"/>
    </row>
    <row r="281" spans="1:18" ht="15" x14ac:dyDescent="0.25">
      <c r="A281" s="5" t="s">
        <v>744</v>
      </c>
      <c r="B281" s="6" t="s">
        <v>65</v>
      </c>
      <c r="C281" s="6" t="s">
        <v>126</v>
      </c>
      <c r="D281" s="6">
        <v>2</v>
      </c>
      <c r="E281" s="15">
        <v>44833</v>
      </c>
      <c r="F281" s="6" t="s">
        <v>3</v>
      </c>
      <c r="G281" s="6" t="s">
        <v>30</v>
      </c>
      <c r="H281" s="11">
        <v>19250</v>
      </c>
      <c r="I281" s="11">
        <f t="shared" si="4"/>
        <v>38500</v>
      </c>
      <c r="J281" s="23"/>
      <c r="K281" s="24"/>
      <c r="L281" s="24"/>
      <c r="M281" s="24"/>
      <c r="N281" s="24"/>
      <c r="O281" s="24"/>
      <c r="P281" s="25"/>
      <c r="Q281" s="25"/>
      <c r="R281" s="28"/>
    </row>
    <row r="282" spans="1:18" ht="15" x14ac:dyDescent="0.25">
      <c r="A282" s="3" t="s">
        <v>745</v>
      </c>
      <c r="B282" s="4" t="s">
        <v>63</v>
      </c>
      <c r="C282" s="4" t="s">
        <v>130</v>
      </c>
      <c r="D282" s="4">
        <v>4</v>
      </c>
      <c r="E282" s="14">
        <v>44823</v>
      </c>
      <c r="F282" s="4" t="s">
        <v>32</v>
      </c>
      <c r="G282" s="4" t="s">
        <v>30</v>
      </c>
      <c r="H282" s="10">
        <v>17910</v>
      </c>
      <c r="I282" s="10">
        <f t="shared" si="4"/>
        <v>71640</v>
      </c>
      <c r="J282" s="20"/>
      <c r="K282" s="21"/>
      <c r="L282" s="21"/>
      <c r="M282" s="21"/>
      <c r="N282" s="21"/>
      <c r="O282" s="21"/>
      <c r="P282" s="22"/>
      <c r="Q282" s="22"/>
      <c r="R282" s="27"/>
    </row>
    <row r="283" spans="1:18" ht="15" x14ac:dyDescent="0.25">
      <c r="A283" s="5" t="s">
        <v>746</v>
      </c>
      <c r="B283" s="6" t="s">
        <v>46</v>
      </c>
      <c r="C283" s="6" t="s">
        <v>122</v>
      </c>
      <c r="D283" s="6">
        <v>1</v>
      </c>
      <c r="E283" s="15">
        <v>44806</v>
      </c>
      <c r="F283" s="6" t="s">
        <v>29</v>
      </c>
      <c r="G283" s="6" t="s">
        <v>30</v>
      </c>
      <c r="H283" s="11">
        <v>20590</v>
      </c>
      <c r="I283" s="11">
        <f t="shared" si="4"/>
        <v>20590</v>
      </c>
      <c r="J283" s="23"/>
      <c r="K283" s="24"/>
      <c r="L283" s="24"/>
      <c r="M283" s="24"/>
      <c r="N283" s="24"/>
      <c r="O283" s="24"/>
      <c r="P283" s="25"/>
      <c r="Q283" s="25"/>
      <c r="R283" s="28"/>
    </row>
    <row r="284" spans="1:18" ht="15" x14ac:dyDescent="0.25">
      <c r="A284" s="3" t="s">
        <v>747</v>
      </c>
      <c r="B284" s="4" t="s">
        <v>1</v>
      </c>
      <c r="C284" s="4" t="s">
        <v>101</v>
      </c>
      <c r="D284" s="4">
        <v>1</v>
      </c>
      <c r="E284" s="14">
        <v>44825</v>
      </c>
      <c r="F284" s="4" t="s">
        <v>32</v>
      </c>
      <c r="G284" s="4" t="s">
        <v>30</v>
      </c>
      <c r="H284" s="10">
        <v>17910</v>
      </c>
      <c r="I284" s="10">
        <f t="shared" si="4"/>
        <v>17910</v>
      </c>
      <c r="J284" s="20"/>
      <c r="K284" s="21"/>
      <c r="L284" s="21"/>
      <c r="M284" s="21"/>
      <c r="N284" s="21"/>
      <c r="O284" s="21"/>
      <c r="P284" s="22"/>
      <c r="Q284" s="22"/>
      <c r="R284" s="27"/>
    </row>
    <row r="285" spans="1:18" ht="15" x14ac:dyDescent="0.25">
      <c r="A285" s="5" t="s">
        <v>748</v>
      </c>
      <c r="B285" s="6" t="s">
        <v>51</v>
      </c>
      <c r="C285" s="6" t="s">
        <v>92</v>
      </c>
      <c r="D285" s="6">
        <v>1</v>
      </c>
      <c r="E285" s="15">
        <v>44816</v>
      </c>
      <c r="F285" s="6" t="s">
        <v>100</v>
      </c>
      <c r="G285" s="6" t="s">
        <v>30</v>
      </c>
      <c r="H285" s="11">
        <v>42030</v>
      </c>
      <c r="I285" s="11">
        <f t="shared" si="4"/>
        <v>42030</v>
      </c>
      <c r="J285" s="23"/>
      <c r="K285" s="24"/>
      <c r="L285" s="24"/>
      <c r="M285" s="24"/>
      <c r="N285" s="24"/>
      <c r="O285" s="24"/>
      <c r="P285" s="25"/>
      <c r="Q285" s="25"/>
      <c r="R285" s="28"/>
    </row>
    <row r="286" spans="1:18" ht="15" x14ac:dyDescent="0.25">
      <c r="A286" s="3" t="s">
        <v>749</v>
      </c>
      <c r="B286" s="4" t="s">
        <v>46</v>
      </c>
      <c r="C286" s="4" t="s">
        <v>99</v>
      </c>
      <c r="D286" s="4">
        <v>3</v>
      </c>
      <c r="E286" s="14">
        <v>44833</v>
      </c>
      <c r="F286" s="4" t="s">
        <v>35</v>
      </c>
      <c r="G286" s="4" t="s">
        <v>30</v>
      </c>
      <c r="H286" s="10">
        <v>24610</v>
      </c>
      <c r="I286" s="10">
        <f t="shared" si="4"/>
        <v>73830</v>
      </c>
      <c r="J286" s="20"/>
      <c r="K286" s="21"/>
      <c r="L286" s="21"/>
      <c r="M286" s="21"/>
      <c r="N286" s="21"/>
      <c r="O286" s="21"/>
      <c r="P286" s="22"/>
      <c r="Q286" s="22"/>
      <c r="R286" s="27"/>
    </row>
    <row r="287" spans="1:18" ht="15" x14ac:dyDescent="0.25">
      <c r="A287" s="5" t="s">
        <v>750</v>
      </c>
      <c r="B287" s="6" t="s">
        <v>0</v>
      </c>
      <c r="C287" s="6" t="s">
        <v>129</v>
      </c>
      <c r="D287" s="6">
        <v>2</v>
      </c>
      <c r="E287" s="15">
        <v>44825</v>
      </c>
      <c r="F287" s="6" t="s">
        <v>6</v>
      </c>
      <c r="G287" s="6" t="s">
        <v>30</v>
      </c>
      <c r="H287" s="11">
        <v>25950</v>
      </c>
      <c r="I287" s="11">
        <f t="shared" si="4"/>
        <v>51900</v>
      </c>
      <c r="J287" s="23"/>
      <c r="K287" s="24"/>
      <c r="L287" s="24"/>
      <c r="M287" s="24"/>
      <c r="N287" s="24"/>
      <c r="O287" s="24"/>
      <c r="P287" s="25"/>
      <c r="Q287" s="25"/>
      <c r="R287" s="28"/>
    </row>
    <row r="288" spans="1:18" ht="15" x14ac:dyDescent="0.25">
      <c r="A288" s="3" t="s">
        <v>751</v>
      </c>
      <c r="B288" s="4" t="s">
        <v>76</v>
      </c>
      <c r="C288" s="4" t="s">
        <v>119</v>
      </c>
      <c r="D288" s="4">
        <v>2</v>
      </c>
      <c r="E288" s="14">
        <v>44834</v>
      </c>
      <c r="F288" s="4" t="s">
        <v>86</v>
      </c>
      <c r="G288" s="4" t="s">
        <v>39</v>
      </c>
      <c r="H288" s="10">
        <v>15600</v>
      </c>
      <c r="I288" s="10">
        <f t="shared" si="4"/>
        <v>31200</v>
      </c>
      <c r="J288" s="20"/>
      <c r="K288" s="21"/>
      <c r="L288" s="21"/>
      <c r="M288" s="21"/>
      <c r="N288" s="21"/>
      <c r="O288" s="21"/>
      <c r="P288" s="22"/>
      <c r="Q288" s="22"/>
      <c r="R288" s="27"/>
    </row>
    <row r="289" spans="1:18" ht="15" x14ac:dyDescent="0.25">
      <c r="A289" s="5" t="s">
        <v>752</v>
      </c>
      <c r="B289" s="6" t="s">
        <v>53</v>
      </c>
      <c r="C289" s="6" t="s">
        <v>54</v>
      </c>
      <c r="D289" s="6">
        <v>2</v>
      </c>
      <c r="E289" s="15">
        <v>44829</v>
      </c>
      <c r="F289" s="6" t="s">
        <v>38</v>
      </c>
      <c r="G289" s="6" t="s">
        <v>39</v>
      </c>
      <c r="H289" s="11">
        <v>19600</v>
      </c>
      <c r="I289" s="11">
        <f t="shared" si="4"/>
        <v>39200</v>
      </c>
      <c r="J289" s="23"/>
      <c r="K289" s="24"/>
      <c r="L289" s="24"/>
      <c r="M289" s="24"/>
      <c r="N289" s="24"/>
      <c r="O289" s="24"/>
      <c r="P289" s="25"/>
      <c r="Q289" s="25"/>
      <c r="R289" s="28"/>
    </row>
    <row r="290" spans="1:18" ht="15" x14ac:dyDescent="0.25">
      <c r="A290" s="3" t="s">
        <v>661</v>
      </c>
      <c r="B290" s="4" t="s">
        <v>63</v>
      </c>
      <c r="C290" s="4" t="s">
        <v>84</v>
      </c>
      <c r="D290" s="4">
        <v>1</v>
      </c>
      <c r="E290" s="14">
        <v>44824</v>
      </c>
      <c r="F290" s="4" t="s">
        <v>8</v>
      </c>
      <c r="G290" s="4" t="s">
        <v>30</v>
      </c>
      <c r="H290" s="10">
        <v>32650</v>
      </c>
      <c r="I290" s="10">
        <f t="shared" si="4"/>
        <v>32650</v>
      </c>
      <c r="J290" s="20"/>
      <c r="K290" s="21"/>
      <c r="L290" s="21"/>
      <c r="M290" s="21"/>
      <c r="N290" s="21"/>
      <c r="O290" s="21"/>
      <c r="P290" s="22"/>
      <c r="Q290" s="22"/>
      <c r="R290" s="27"/>
    </row>
    <row r="291" spans="1:18" ht="15" x14ac:dyDescent="0.25">
      <c r="A291" s="5" t="s">
        <v>753</v>
      </c>
      <c r="B291" s="6" t="s">
        <v>0</v>
      </c>
      <c r="C291" s="6" t="s">
        <v>108</v>
      </c>
      <c r="D291" s="6">
        <v>4</v>
      </c>
      <c r="E291" s="15">
        <v>44808</v>
      </c>
      <c r="F291" s="6" t="s">
        <v>114</v>
      </c>
      <c r="G291" s="6" t="s">
        <v>39</v>
      </c>
      <c r="H291" s="11">
        <v>17600</v>
      </c>
      <c r="I291" s="11">
        <f t="shared" si="4"/>
        <v>70400</v>
      </c>
      <c r="J291" s="23"/>
      <c r="K291" s="24"/>
      <c r="L291" s="24"/>
      <c r="M291" s="24"/>
      <c r="N291" s="24"/>
      <c r="O291" s="24"/>
      <c r="P291" s="25"/>
      <c r="Q291" s="25"/>
      <c r="R291" s="28"/>
    </row>
    <row r="292" spans="1:18" ht="15" x14ac:dyDescent="0.25">
      <c r="A292" s="3" t="s">
        <v>754</v>
      </c>
      <c r="B292" s="4" t="s">
        <v>27</v>
      </c>
      <c r="C292" s="4" t="s">
        <v>28</v>
      </c>
      <c r="D292" s="4">
        <v>1</v>
      </c>
      <c r="E292" s="14">
        <v>44813</v>
      </c>
      <c r="F292" s="4" t="s">
        <v>114</v>
      </c>
      <c r="G292" s="4" t="s">
        <v>39</v>
      </c>
      <c r="H292" s="10">
        <v>17600</v>
      </c>
      <c r="I292" s="10">
        <f t="shared" si="4"/>
        <v>17600</v>
      </c>
      <c r="J292" s="20"/>
      <c r="K292" s="21"/>
      <c r="L292" s="21"/>
      <c r="M292" s="21"/>
      <c r="N292" s="21"/>
      <c r="O292" s="21"/>
      <c r="P292" s="22"/>
      <c r="Q292" s="22"/>
      <c r="R292" s="27"/>
    </row>
    <row r="293" spans="1:18" ht="15" x14ac:dyDescent="0.25">
      <c r="A293" s="5" t="s">
        <v>755</v>
      </c>
      <c r="B293" s="6" t="s">
        <v>53</v>
      </c>
      <c r="C293" s="6" t="s">
        <v>105</v>
      </c>
      <c r="D293" s="6">
        <v>1</v>
      </c>
      <c r="E293" s="15">
        <v>44939</v>
      </c>
      <c r="F293" s="6" t="s">
        <v>3</v>
      </c>
      <c r="G293" s="6" t="s">
        <v>30</v>
      </c>
      <c r="H293" s="11">
        <v>19250</v>
      </c>
      <c r="I293" s="11">
        <f t="shared" si="4"/>
        <v>19250</v>
      </c>
      <c r="J293" s="23"/>
      <c r="K293" s="24"/>
      <c r="L293" s="24"/>
      <c r="M293" s="24"/>
      <c r="N293" s="24"/>
      <c r="O293" s="24"/>
      <c r="P293" s="25"/>
      <c r="Q293" s="25"/>
      <c r="R293" s="28"/>
    </row>
    <row r="294" spans="1:18" ht="15" x14ac:dyDescent="0.25">
      <c r="A294" s="3" t="s">
        <v>756</v>
      </c>
      <c r="B294" s="4" t="s">
        <v>36</v>
      </c>
      <c r="C294" s="4" t="s">
        <v>123</v>
      </c>
      <c r="D294" s="4">
        <v>2</v>
      </c>
      <c r="E294" s="14">
        <v>44942</v>
      </c>
      <c r="F294" s="4" t="s">
        <v>29</v>
      </c>
      <c r="G294" s="4" t="s">
        <v>30</v>
      </c>
      <c r="H294" s="10">
        <v>20590</v>
      </c>
      <c r="I294" s="10">
        <f t="shared" si="4"/>
        <v>41180</v>
      </c>
      <c r="J294" s="20"/>
      <c r="K294" s="21"/>
      <c r="L294" s="21"/>
      <c r="M294" s="21"/>
      <c r="N294" s="21"/>
      <c r="O294" s="21"/>
      <c r="P294" s="22"/>
      <c r="Q294" s="22"/>
      <c r="R294" s="27"/>
    </row>
    <row r="295" spans="1:18" ht="15" x14ac:dyDescent="0.25">
      <c r="A295" s="5" t="s">
        <v>757</v>
      </c>
      <c r="B295" s="6" t="s">
        <v>33</v>
      </c>
      <c r="C295" s="6" t="s">
        <v>34</v>
      </c>
      <c r="D295" s="6">
        <v>1</v>
      </c>
      <c r="E295" s="15">
        <v>44953</v>
      </c>
      <c r="F295" s="6" t="s">
        <v>70</v>
      </c>
      <c r="G295" s="6" t="s">
        <v>30</v>
      </c>
      <c r="H295" s="11">
        <v>21930</v>
      </c>
      <c r="I295" s="11">
        <f t="shared" si="4"/>
        <v>21930</v>
      </c>
      <c r="J295" s="23"/>
      <c r="K295" s="24"/>
      <c r="L295" s="24"/>
      <c r="M295" s="24"/>
      <c r="N295" s="24"/>
      <c r="O295" s="24"/>
      <c r="P295" s="25"/>
      <c r="Q295" s="25"/>
      <c r="R295" s="28"/>
    </row>
    <row r="296" spans="1:18" ht="15" x14ac:dyDescent="0.25">
      <c r="A296" s="3" t="s">
        <v>758</v>
      </c>
      <c r="B296" s="4" t="s">
        <v>65</v>
      </c>
      <c r="C296" s="4" t="s">
        <v>95</v>
      </c>
      <c r="D296" s="4">
        <v>3</v>
      </c>
      <c r="E296" s="14">
        <v>44940</v>
      </c>
      <c r="F296" s="4" t="s">
        <v>70</v>
      </c>
      <c r="G296" s="4" t="s">
        <v>30</v>
      </c>
      <c r="H296" s="10">
        <v>21930</v>
      </c>
      <c r="I296" s="10">
        <f t="shared" si="4"/>
        <v>65790</v>
      </c>
      <c r="J296" s="20"/>
      <c r="K296" s="21"/>
      <c r="L296" s="21"/>
      <c r="M296" s="21"/>
      <c r="N296" s="21"/>
      <c r="O296" s="21"/>
      <c r="P296" s="22"/>
      <c r="Q296" s="22"/>
      <c r="R296" s="27"/>
    </row>
    <row r="297" spans="1:18" ht="15" x14ac:dyDescent="0.25">
      <c r="A297" s="5" t="s">
        <v>759</v>
      </c>
      <c r="B297" s="6" t="s">
        <v>76</v>
      </c>
      <c r="C297" s="6" t="s">
        <v>119</v>
      </c>
      <c r="D297" s="6">
        <v>1</v>
      </c>
      <c r="E297" s="15">
        <v>44939</v>
      </c>
      <c r="F297" s="6" t="s">
        <v>35</v>
      </c>
      <c r="G297" s="6" t="s">
        <v>30</v>
      </c>
      <c r="H297" s="11">
        <v>24610</v>
      </c>
      <c r="I297" s="11">
        <f t="shared" si="4"/>
        <v>24610</v>
      </c>
      <c r="J297" s="23"/>
      <c r="K297" s="24"/>
      <c r="L297" s="24"/>
      <c r="M297" s="24"/>
      <c r="N297" s="24"/>
      <c r="O297" s="24"/>
      <c r="P297" s="25"/>
      <c r="Q297" s="25"/>
      <c r="R297" s="28"/>
    </row>
    <row r="298" spans="1:18" ht="15" x14ac:dyDescent="0.25">
      <c r="A298" s="3" t="s">
        <v>760</v>
      </c>
      <c r="B298" s="4" t="s">
        <v>46</v>
      </c>
      <c r="C298" s="4" t="s">
        <v>120</v>
      </c>
      <c r="D298" s="4">
        <v>1</v>
      </c>
      <c r="E298" s="14">
        <v>44927</v>
      </c>
      <c r="F298" s="4" t="s">
        <v>35</v>
      </c>
      <c r="G298" s="4" t="s">
        <v>30</v>
      </c>
      <c r="H298" s="10">
        <v>24610</v>
      </c>
      <c r="I298" s="10">
        <f t="shared" si="4"/>
        <v>24610</v>
      </c>
      <c r="J298" s="20"/>
      <c r="K298" s="21"/>
      <c r="L298" s="21"/>
      <c r="M298" s="21"/>
      <c r="N298" s="21"/>
      <c r="O298" s="21"/>
      <c r="P298" s="22"/>
      <c r="Q298" s="22"/>
      <c r="R298" s="27"/>
    </row>
    <row r="299" spans="1:18" ht="15" x14ac:dyDescent="0.25">
      <c r="A299" s="5" t="s">
        <v>761</v>
      </c>
      <c r="B299" s="6" t="s">
        <v>33</v>
      </c>
      <c r="C299" s="6" t="s">
        <v>34</v>
      </c>
      <c r="D299" s="6">
        <v>2</v>
      </c>
      <c r="E299" s="15">
        <v>44939</v>
      </c>
      <c r="F299" s="6" t="s">
        <v>86</v>
      </c>
      <c r="G299" s="6" t="s">
        <v>39</v>
      </c>
      <c r="H299" s="11">
        <v>15600</v>
      </c>
      <c r="I299" s="11">
        <f t="shared" si="4"/>
        <v>31200</v>
      </c>
      <c r="J299" s="23"/>
      <c r="K299" s="24"/>
      <c r="L299" s="24"/>
      <c r="M299" s="24"/>
      <c r="N299" s="24"/>
      <c r="O299" s="24"/>
      <c r="P299" s="25"/>
      <c r="Q299" s="25"/>
      <c r="R299" s="28"/>
    </row>
    <row r="300" spans="1:18" ht="15" x14ac:dyDescent="0.25">
      <c r="A300" s="3" t="s">
        <v>762</v>
      </c>
      <c r="B300" s="4" t="s">
        <v>43</v>
      </c>
      <c r="C300" s="4" t="s">
        <v>44</v>
      </c>
      <c r="D300" s="4">
        <v>2</v>
      </c>
      <c r="E300" s="14">
        <v>44955</v>
      </c>
      <c r="F300" s="4" t="s">
        <v>55</v>
      </c>
      <c r="G300" s="4" t="s">
        <v>30</v>
      </c>
      <c r="H300" s="10">
        <v>38010</v>
      </c>
      <c r="I300" s="10">
        <f t="shared" si="4"/>
        <v>76020</v>
      </c>
      <c r="J300" s="20"/>
      <c r="K300" s="21"/>
      <c r="L300" s="21"/>
      <c r="M300" s="21"/>
      <c r="N300" s="21"/>
      <c r="O300" s="21"/>
      <c r="P300" s="22"/>
      <c r="Q300" s="22"/>
      <c r="R300" s="27"/>
    </row>
    <row r="301" spans="1:18" ht="15" x14ac:dyDescent="0.25">
      <c r="A301" s="5" t="s">
        <v>763</v>
      </c>
      <c r="B301" s="6" t="s">
        <v>56</v>
      </c>
      <c r="C301" s="6" t="s">
        <v>57</v>
      </c>
      <c r="D301" s="6">
        <v>4</v>
      </c>
      <c r="E301" s="15">
        <v>44953</v>
      </c>
      <c r="F301" s="6" t="s">
        <v>60</v>
      </c>
      <c r="G301" s="6" t="s">
        <v>30</v>
      </c>
      <c r="H301" s="11">
        <v>33990</v>
      </c>
      <c r="I301" s="11">
        <f t="shared" si="4"/>
        <v>135960</v>
      </c>
      <c r="J301" s="23"/>
      <c r="K301" s="24"/>
      <c r="L301" s="24"/>
      <c r="M301" s="24"/>
      <c r="N301" s="24"/>
      <c r="O301" s="24"/>
      <c r="P301" s="25"/>
      <c r="Q301" s="25"/>
      <c r="R301" s="28"/>
    </row>
    <row r="302" spans="1:18" ht="15" x14ac:dyDescent="0.25">
      <c r="A302" s="3" t="s">
        <v>764</v>
      </c>
      <c r="B302" s="4" t="s">
        <v>0</v>
      </c>
      <c r="C302" s="4" t="s">
        <v>108</v>
      </c>
      <c r="D302" s="4">
        <v>1</v>
      </c>
      <c r="E302" s="14">
        <v>44934</v>
      </c>
      <c r="F302" s="4" t="s">
        <v>60</v>
      </c>
      <c r="G302" s="4" t="s">
        <v>30</v>
      </c>
      <c r="H302" s="10">
        <v>33990</v>
      </c>
      <c r="I302" s="10">
        <f t="shared" si="4"/>
        <v>33990</v>
      </c>
      <c r="J302" s="20"/>
      <c r="K302" s="21"/>
      <c r="L302" s="21"/>
      <c r="M302" s="21"/>
      <c r="N302" s="21"/>
      <c r="O302" s="21"/>
      <c r="P302" s="22"/>
      <c r="Q302" s="22"/>
      <c r="R302" s="27"/>
    </row>
    <row r="303" spans="1:18" ht="15" x14ac:dyDescent="0.25">
      <c r="A303" s="5" t="s">
        <v>765</v>
      </c>
      <c r="B303" s="6" t="s">
        <v>41</v>
      </c>
      <c r="C303" s="6" t="s">
        <v>42</v>
      </c>
      <c r="D303" s="6">
        <v>1</v>
      </c>
      <c r="E303" s="15">
        <v>44947</v>
      </c>
      <c r="F303" s="6" t="s">
        <v>48</v>
      </c>
      <c r="G303" s="6" t="s">
        <v>30</v>
      </c>
      <c r="H303" s="11">
        <v>35330</v>
      </c>
      <c r="I303" s="11">
        <f t="shared" si="4"/>
        <v>35330</v>
      </c>
      <c r="J303" s="23"/>
      <c r="K303" s="24"/>
      <c r="L303" s="24"/>
      <c r="M303" s="24"/>
      <c r="N303" s="24"/>
      <c r="O303" s="24"/>
      <c r="P303" s="25"/>
      <c r="Q303" s="25"/>
      <c r="R303" s="28"/>
    </row>
    <row r="304" spans="1:18" ht="15" x14ac:dyDescent="0.25">
      <c r="A304" s="3" t="s">
        <v>766</v>
      </c>
      <c r="B304" s="4" t="s">
        <v>36</v>
      </c>
      <c r="C304" s="4" t="s">
        <v>37</v>
      </c>
      <c r="D304" s="4">
        <v>4</v>
      </c>
      <c r="E304" s="14">
        <v>44956</v>
      </c>
      <c r="F304" s="4" t="s">
        <v>114</v>
      </c>
      <c r="G304" s="4" t="s">
        <v>39</v>
      </c>
      <c r="H304" s="10">
        <v>17600</v>
      </c>
      <c r="I304" s="10">
        <f t="shared" si="4"/>
        <v>70400</v>
      </c>
      <c r="J304" s="20"/>
      <c r="K304" s="21"/>
      <c r="L304" s="21"/>
      <c r="M304" s="21"/>
      <c r="N304" s="21"/>
      <c r="O304" s="21"/>
      <c r="P304" s="22"/>
      <c r="Q304" s="22"/>
      <c r="R304" s="27"/>
    </row>
    <row r="305" spans="1:18" ht="15" x14ac:dyDescent="0.25">
      <c r="A305" s="5" t="s">
        <v>767</v>
      </c>
      <c r="B305" s="6" t="s">
        <v>41</v>
      </c>
      <c r="C305" s="6" t="s">
        <v>131</v>
      </c>
      <c r="D305" s="6">
        <v>1</v>
      </c>
      <c r="E305" s="15">
        <v>45227</v>
      </c>
      <c r="F305" s="6" t="s">
        <v>29</v>
      </c>
      <c r="G305" s="6" t="s">
        <v>30</v>
      </c>
      <c r="H305" s="11">
        <v>20590</v>
      </c>
      <c r="I305" s="11">
        <f t="shared" si="4"/>
        <v>20590</v>
      </c>
      <c r="J305" s="23"/>
      <c r="K305" s="24"/>
      <c r="L305" s="24"/>
      <c r="M305" s="24"/>
      <c r="N305" s="24"/>
      <c r="O305" s="24"/>
      <c r="P305" s="25"/>
      <c r="Q305" s="25"/>
      <c r="R305" s="28"/>
    </row>
    <row r="306" spans="1:18" ht="15" x14ac:dyDescent="0.25">
      <c r="A306" s="3" t="s">
        <v>768</v>
      </c>
      <c r="B306" s="4" t="s">
        <v>1</v>
      </c>
      <c r="C306" s="4" t="s">
        <v>31</v>
      </c>
      <c r="D306" s="4">
        <v>1</v>
      </c>
      <c r="E306" s="14">
        <v>45212</v>
      </c>
      <c r="F306" s="4" t="s">
        <v>70</v>
      </c>
      <c r="G306" s="4" t="s">
        <v>30</v>
      </c>
      <c r="H306" s="10">
        <v>21930</v>
      </c>
      <c r="I306" s="10">
        <f t="shared" si="4"/>
        <v>21930</v>
      </c>
      <c r="J306" s="20"/>
      <c r="K306" s="21"/>
      <c r="L306" s="21"/>
      <c r="M306" s="21"/>
      <c r="N306" s="21"/>
      <c r="O306" s="21"/>
      <c r="P306" s="22"/>
      <c r="Q306" s="22"/>
      <c r="R306" s="27"/>
    </row>
    <row r="307" spans="1:18" ht="15" x14ac:dyDescent="0.25">
      <c r="A307" s="5" t="s">
        <v>769</v>
      </c>
      <c r="B307" s="6" t="s">
        <v>71</v>
      </c>
      <c r="C307" s="6" t="s">
        <v>72</v>
      </c>
      <c r="D307" s="6">
        <v>1</v>
      </c>
      <c r="E307" s="15">
        <v>45227</v>
      </c>
      <c r="F307" s="6" t="s">
        <v>8</v>
      </c>
      <c r="G307" s="6" t="s">
        <v>30</v>
      </c>
      <c r="H307" s="11">
        <v>32650</v>
      </c>
      <c r="I307" s="11">
        <f t="shared" si="4"/>
        <v>32650</v>
      </c>
      <c r="J307" s="23"/>
      <c r="K307" s="24"/>
      <c r="L307" s="24"/>
      <c r="M307" s="24"/>
      <c r="N307" s="24"/>
      <c r="O307" s="24"/>
      <c r="P307" s="25"/>
      <c r="Q307" s="25"/>
      <c r="R307" s="28"/>
    </row>
    <row r="308" spans="1:18" ht="15" x14ac:dyDescent="0.25">
      <c r="A308" s="3" t="s">
        <v>770</v>
      </c>
      <c r="B308" s="4" t="s">
        <v>43</v>
      </c>
      <c r="C308" s="4" t="s">
        <v>44</v>
      </c>
      <c r="D308" s="4">
        <v>1</v>
      </c>
      <c r="E308" s="14">
        <v>45214</v>
      </c>
      <c r="F308" s="4" t="s">
        <v>8</v>
      </c>
      <c r="G308" s="4" t="s">
        <v>30</v>
      </c>
      <c r="H308" s="10">
        <v>32650</v>
      </c>
      <c r="I308" s="10">
        <f t="shared" si="4"/>
        <v>32650</v>
      </c>
      <c r="J308" s="20"/>
      <c r="K308" s="21"/>
      <c r="L308" s="21"/>
      <c r="M308" s="21"/>
      <c r="N308" s="21"/>
      <c r="O308" s="21"/>
      <c r="P308" s="22"/>
      <c r="Q308" s="22"/>
      <c r="R308" s="27"/>
    </row>
    <row r="309" spans="1:18" ht="15" x14ac:dyDescent="0.25">
      <c r="A309" s="5" t="s">
        <v>771</v>
      </c>
      <c r="B309" s="6" t="s">
        <v>0</v>
      </c>
      <c r="C309" s="6" t="s">
        <v>129</v>
      </c>
      <c r="D309" s="6">
        <v>3</v>
      </c>
      <c r="E309" s="15">
        <v>45201</v>
      </c>
      <c r="F309" s="6" t="s">
        <v>8</v>
      </c>
      <c r="G309" s="6" t="s">
        <v>30</v>
      </c>
      <c r="H309" s="11">
        <v>32650</v>
      </c>
      <c r="I309" s="11">
        <f t="shared" si="4"/>
        <v>97950</v>
      </c>
      <c r="J309" s="23"/>
      <c r="K309" s="24"/>
      <c r="L309" s="24"/>
      <c r="M309" s="24"/>
      <c r="N309" s="24"/>
      <c r="O309" s="24"/>
      <c r="P309" s="25"/>
      <c r="Q309" s="25"/>
      <c r="R309" s="28"/>
    </row>
    <row r="310" spans="1:18" ht="15" x14ac:dyDescent="0.25">
      <c r="A310" s="3" t="s">
        <v>772</v>
      </c>
      <c r="B310" s="4" t="s">
        <v>68</v>
      </c>
      <c r="C310" s="4" t="s">
        <v>106</v>
      </c>
      <c r="D310" s="4">
        <v>1</v>
      </c>
      <c r="E310" s="14">
        <v>45209</v>
      </c>
      <c r="F310" s="4" t="s">
        <v>8</v>
      </c>
      <c r="G310" s="4" t="s">
        <v>30</v>
      </c>
      <c r="H310" s="10">
        <v>32650</v>
      </c>
      <c r="I310" s="10">
        <f t="shared" si="4"/>
        <v>32650</v>
      </c>
      <c r="J310" s="20"/>
      <c r="K310" s="21"/>
      <c r="L310" s="21"/>
      <c r="M310" s="21"/>
      <c r="N310" s="21"/>
      <c r="O310" s="21"/>
      <c r="P310" s="22"/>
      <c r="Q310" s="22"/>
      <c r="R310" s="27"/>
    </row>
    <row r="311" spans="1:18" ht="15" x14ac:dyDescent="0.25">
      <c r="A311" s="5" t="s">
        <v>773</v>
      </c>
      <c r="B311" s="6" t="s">
        <v>0</v>
      </c>
      <c r="C311" s="6" t="s">
        <v>108</v>
      </c>
      <c r="D311" s="6">
        <v>2</v>
      </c>
      <c r="E311" s="15">
        <v>45229</v>
      </c>
      <c r="F311" s="6" t="s">
        <v>60</v>
      </c>
      <c r="G311" s="6" t="s">
        <v>30</v>
      </c>
      <c r="H311" s="11">
        <v>33990</v>
      </c>
      <c r="I311" s="11">
        <f t="shared" si="4"/>
        <v>67980</v>
      </c>
      <c r="J311" s="23"/>
      <c r="K311" s="24"/>
      <c r="L311" s="24"/>
      <c r="M311" s="24"/>
      <c r="N311" s="24"/>
      <c r="O311" s="24"/>
      <c r="P311" s="25"/>
      <c r="Q311" s="25"/>
      <c r="R311" s="28"/>
    </row>
    <row r="312" spans="1:18" ht="15" x14ac:dyDescent="0.25">
      <c r="A312" s="3" t="s">
        <v>774</v>
      </c>
      <c r="B312" s="4" t="s">
        <v>51</v>
      </c>
      <c r="C312" s="4" t="s">
        <v>83</v>
      </c>
      <c r="D312" s="4">
        <v>2</v>
      </c>
      <c r="E312" s="14">
        <v>45229</v>
      </c>
      <c r="F312" s="4" t="s">
        <v>82</v>
      </c>
      <c r="G312" s="4" t="s">
        <v>30</v>
      </c>
      <c r="H312" s="10">
        <v>27290</v>
      </c>
      <c r="I312" s="10">
        <f t="shared" si="4"/>
        <v>54580</v>
      </c>
      <c r="J312" s="20"/>
      <c r="K312" s="21"/>
      <c r="L312" s="21"/>
      <c r="M312" s="21"/>
      <c r="N312" s="21"/>
      <c r="O312" s="21"/>
      <c r="P312" s="22"/>
      <c r="Q312" s="22"/>
      <c r="R312" s="27"/>
    </row>
    <row r="313" spans="1:18" ht="15" x14ac:dyDescent="0.25">
      <c r="A313" s="5" t="s">
        <v>775</v>
      </c>
      <c r="B313" s="6" t="s">
        <v>27</v>
      </c>
      <c r="C313" s="6" t="s">
        <v>61</v>
      </c>
      <c r="D313" s="6">
        <v>4</v>
      </c>
      <c r="E313" s="15">
        <v>45205</v>
      </c>
      <c r="F313" s="6" t="s">
        <v>45</v>
      </c>
      <c r="G313" s="6" t="s">
        <v>30</v>
      </c>
      <c r="H313" s="11">
        <v>23270</v>
      </c>
      <c r="I313" s="11">
        <f t="shared" si="4"/>
        <v>93080</v>
      </c>
      <c r="J313" s="23"/>
      <c r="K313" s="24"/>
      <c r="L313" s="24"/>
      <c r="M313" s="24"/>
      <c r="N313" s="24"/>
      <c r="O313" s="24"/>
      <c r="P313" s="25"/>
      <c r="Q313" s="25"/>
      <c r="R313" s="28"/>
    </row>
    <row r="314" spans="1:18" ht="15" x14ac:dyDescent="0.25">
      <c r="A314" s="3" t="s">
        <v>776</v>
      </c>
      <c r="B314" s="4" t="s">
        <v>1</v>
      </c>
      <c r="C314" s="4" t="s">
        <v>31</v>
      </c>
      <c r="D314" s="4">
        <v>2</v>
      </c>
      <c r="E314" s="14">
        <v>45230</v>
      </c>
      <c r="F314" s="4" t="s">
        <v>10</v>
      </c>
      <c r="G314" s="4" t="s">
        <v>30</v>
      </c>
      <c r="H314" s="10">
        <v>44710</v>
      </c>
      <c r="I314" s="10">
        <f t="shared" si="4"/>
        <v>89420</v>
      </c>
      <c r="J314" s="20"/>
      <c r="K314" s="21"/>
      <c r="L314" s="21"/>
      <c r="M314" s="21"/>
      <c r="N314" s="21"/>
      <c r="O314" s="21"/>
      <c r="P314" s="22"/>
      <c r="Q314" s="22"/>
      <c r="R314" s="27"/>
    </row>
    <row r="315" spans="1:18" ht="15" x14ac:dyDescent="0.25">
      <c r="A315" s="5" t="s">
        <v>777</v>
      </c>
      <c r="B315" s="6" t="s">
        <v>46</v>
      </c>
      <c r="C315" s="6" t="s">
        <v>122</v>
      </c>
      <c r="D315" s="6">
        <v>2</v>
      </c>
      <c r="E315" s="15">
        <v>45251</v>
      </c>
      <c r="F315" s="6" t="s">
        <v>3</v>
      </c>
      <c r="G315" s="6" t="s">
        <v>30</v>
      </c>
      <c r="H315" s="11">
        <v>19250</v>
      </c>
      <c r="I315" s="11">
        <f t="shared" si="4"/>
        <v>38500</v>
      </c>
      <c r="J315" s="23"/>
      <c r="K315" s="24"/>
      <c r="L315" s="24"/>
      <c r="M315" s="24"/>
      <c r="N315" s="24"/>
      <c r="O315" s="24"/>
      <c r="P315" s="25"/>
      <c r="Q315" s="25"/>
      <c r="R315" s="28"/>
    </row>
    <row r="316" spans="1:18" ht="15" x14ac:dyDescent="0.25">
      <c r="A316" s="3" t="s">
        <v>778</v>
      </c>
      <c r="B316" s="4" t="s">
        <v>63</v>
      </c>
      <c r="C316" s="4" t="s">
        <v>85</v>
      </c>
      <c r="D316" s="4">
        <v>3</v>
      </c>
      <c r="E316" s="14">
        <v>45252</v>
      </c>
      <c r="F316" s="4" t="s">
        <v>100</v>
      </c>
      <c r="G316" s="4" t="s">
        <v>30</v>
      </c>
      <c r="H316" s="10">
        <v>42030</v>
      </c>
      <c r="I316" s="10">
        <f t="shared" si="4"/>
        <v>126090</v>
      </c>
      <c r="J316" s="20"/>
      <c r="K316" s="21"/>
      <c r="L316" s="21"/>
      <c r="M316" s="21"/>
      <c r="N316" s="21"/>
      <c r="O316" s="21"/>
      <c r="P316" s="22"/>
      <c r="Q316" s="22"/>
      <c r="R316" s="27"/>
    </row>
    <row r="317" spans="1:18" ht="15" x14ac:dyDescent="0.25">
      <c r="A317" s="5" t="s">
        <v>779</v>
      </c>
      <c r="B317" s="6" t="s">
        <v>27</v>
      </c>
      <c r="C317" s="6" t="s">
        <v>28</v>
      </c>
      <c r="D317" s="6">
        <v>1</v>
      </c>
      <c r="E317" s="15">
        <v>45253</v>
      </c>
      <c r="F317" s="6" t="s">
        <v>35</v>
      </c>
      <c r="G317" s="6" t="s">
        <v>30</v>
      </c>
      <c r="H317" s="11">
        <v>24610</v>
      </c>
      <c r="I317" s="11">
        <f t="shared" si="4"/>
        <v>24610</v>
      </c>
      <c r="J317" s="23"/>
      <c r="K317" s="24"/>
      <c r="L317" s="24"/>
      <c r="M317" s="24"/>
      <c r="N317" s="24"/>
      <c r="O317" s="24"/>
      <c r="P317" s="25"/>
      <c r="Q317" s="25"/>
      <c r="R317" s="28"/>
    </row>
    <row r="318" spans="1:18" ht="15" x14ac:dyDescent="0.25">
      <c r="A318" s="3" t="s">
        <v>780</v>
      </c>
      <c r="B318" s="4" t="s">
        <v>56</v>
      </c>
      <c r="C318" s="4" t="s">
        <v>112</v>
      </c>
      <c r="D318" s="4">
        <v>1</v>
      </c>
      <c r="E318" s="14">
        <v>45254</v>
      </c>
      <c r="F318" s="4" t="s">
        <v>6</v>
      </c>
      <c r="G318" s="4" t="s">
        <v>30</v>
      </c>
      <c r="H318" s="10">
        <v>25950</v>
      </c>
      <c r="I318" s="10">
        <f t="shared" si="4"/>
        <v>25950</v>
      </c>
      <c r="J318" s="20"/>
      <c r="K318" s="21"/>
      <c r="L318" s="21"/>
      <c r="M318" s="21"/>
      <c r="N318" s="21"/>
      <c r="O318" s="21"/>
      <c r="P318" s="22"/>
      <c r="Q318" s="22"/>
      <c r="R318" s="27"/>
    </row>
    <row r="319" spans="1:18" ht="15" x14ac:dyDescent="0.25">
      <c r="A319" s="5" t="s">
        <v>781</v>
      </c>
      <c r="B319" s="6" t="s">
        <v>41</v>
      </c>
      <c r="C319" s="6" t="s">
        <v>97</v>
      </c>
      <c r="D319" s="6">
        <v>3</v>
      </c>
      <c r="E319" s="15">
        <v>45256</v>
      </c>
      <c r="F319" s="6" t="s">
        <v>82</v>
      </c>
      <c r="G319" s="6" t="s">
        <v>30</v>
      </c>
      <c r="H319" s="11">
        <v>31310</v>
      </c>
      <c r="I319" s="11">
        <f t="shared" si="4"/>
        <v>93930</v>
      </c>
      <c r="J319" s="23"/>
      <c r="K319" s="24"/>
      <c r="L319" s="24"/>
      <c r="M319" s="24"/>
      <c r="N319" s="24"/>
      <c r="O319" s="24"/>
      <c r="P319" s="25"/>
      <c r="Q319" s="25"/>
      <c r="R319" s="28"/>
    </row>
    <row r="320" spans="1:18" ht="15" x14ac:dyDescent="0.25">
      <c r="A320" s="3" t="s">
        <v>782</v>
      </c>
      <c r="B320" s="4" t="s">
        <v>27</v>
      </c>
      <c r="C320" s="4" t="s">
        <v>118</v>
      </c>
      <c r="D320" s="4">
        <v>4</v>
      </c>
      <c r="E320" s="14">
        <v>45231</v>
      </c>
      <c r="F320" s="4" t="s">
        <v>82</v>
      </c>
      <c r="G320" s="4" t="s">
        <v>30</v>
      </c>
      <c r="H320" s="10">
        <v>31310</v>
      </c>
      <c r="I320" s="10">
        <f t="shared" si="4"/>
        <v>125240</v>
      </c>
      <c r="J320" s="20"/>
      <c r="K320" s="21"/>
      <c r="L320" s="21"/>
      <c r="M320" s="21"/>
      <c r="N320" s="21"/>
      <c r="O320" s="21"/>
      <c r="P320" s="22"/>
      <c r="Q320" s="22"/>
      <c r="R320" s="27"/>
    </row>
    <row r="321" spans="1:18" ht="15" x14ac:dyDescent="0.25">
      <c r="A321" s="5" t="s">
        <v>783</v>
      </c>
      <c r="B321" s="6" t="s">
        <v>74</v>
      </c>
      <c r="C321" s="6" t="s">
        <v>75</v>
      </c>
      <c r="D321" s="6">
        <v>2</v>
      </c>
      <c r="E321" s="15">
        <v>45238</v>
      </c>
      <c r="F321" s="6" t="s">
        <v>50</v>
      </c>
      <c r="G321" s="6" t="s">
        <v>30</v>
      </c>
      <c r="H321" s="11">
        <v>11300</v>
      </c>
      <c r="I321" s="11">
        <f t="shared" si="4"/>
        <v>22600</v>
      </c>
      <c r="J321" s="23"/>
      <c r="K321" s="24"/>
      <c r="L321" s="24"/>
      <c r="M321" s="24"/>
      <c r="N321" s="24"/>
      <c r="O321" s="24"/>
      <c r="P321" s="25"/>
      <c r="Q321" s="25"/>
      <c r="R321" s="28"/>
    </row>
    <row r="322" spans="1:18" ht="15" x14ac:dyDescent="0.25">
      <c r="A322" s="3" t="s">
        <v>784</v>
      </c>
      <c r="B322" s="4" t="s">
        <v>46</v>
      </c>
      <c r="C322" s="4" t="s">
        <v>99</v>
      </c>
      <c r="D322" s="4">
        <v>1</v>
      </c>
      <c r="E322" s="14">
        <v>45238</v>
      </c>
      <c r="F322" s="4" t="s">
        <v>50</v>
      </c>
      <c r="G322" s="4" t="s">
        <v>30</v>
      </c>
      <c r="H322" s="10">
        <v>11300</v>
      </c>
      <c r="I322" s="10">
        <f t="shared" ref="I322:I385" si="5">D322*H322</f>
        <v>11300</v>
      </c>
      <c r="J322" s="20"/>
      <c r="K322" s="21"/>
      <c r="L322" s="21"/>
      <c r="M322" s="21"/>
      <c r="N322" s="21"/>
      <c r="O322" s="21"/>
      <c r="P322" s="22"/>
      <c r="Q322" s="22"/>
      <c r="R322" s="27"/>
    </row>
    <row r="323" spans="1:18" ht="15" x14ac:dyDescent="0.25">
      <c r="A323" s="5" t="s">
        <v>785</v>
      </c>
      <c r="B323" s="6" t="s">
        <v>27</v>
      </c>
      <c r="C323" s="6" t="s">
        <v>118</v>
      </c>
      <c r="D323" s="6">
        <v>4</v>
      </c>
      <c r="E323" s="15">
        <v>45266</v>
      </c>
      <c r="F323" s="6" t="s">
        <v>32</v>
      </c>
      <c r="G323" s="6" t="s">
        <v>30</v>
      </c>
      <c r="H323" s="11">
        <v>17910</v>
      </c>
      <c r="I323" s="11">
        <f t="shared" si="5"/>
        <v>71640</v>
      </c>
      <c r="J323" s="23"/>
      <c r="K323" s="24"/>
      <c r="L323" s="24"/>
      <c r="M323" s="24"/>
      <c r="N323" s="24"/>
      <c r="O323" s="24"/>
      <c r="P323" s="25"/>
      <c r="Q323" s="25"/>
      <c r="R323" s="28"/>
    </row>
    <row r="324" spans="1:18" ht="15" x14ac:dyDescent="0.25">
      <c r="A324" s="3" t="s">
        <v>786</v>
      </c>
      <c r="B324" s="4" t="s">
        <v>63</v>
      </c>
      <c r="C324" s="4" t="s">
        <v>84</v>
      </c>
      <c r="D324" s="4">
        <v>1</v>
      </c>
      <c r="E324" s="14">
        <v>45279</v>
      </c>
      <c r="F324" s="4" t="s">
        <v>70</v>
      </c>
      <c r="G324" s="4" t="s">
        <v>30</v>
      </c>
      <c r="H324" s="10">
        <v>21930</v>
      </c>
      <c r="I324" s="10">
        <f t="shared" si="5"/>
        <v>21930</v>
      </c>
      <c r="J324" s="20"/>
      <c r="K324" s="21"/>
      <c r="L324" s="21"/>
      <c r="M324" s="21"/>
      <c r="N324" s="21"/>
      <c r="O324" s="21"/>
      <c r="P324" s="22"/>
      <c r="Q324" s="22"/>
      <c r="R324" s="27"/>
    </row>
    <row r="325" spans="1:18" ht="15" x14ac:dyDescent="0.25">
      <c r="A325" s="5" t="s">
        <v>787</v>
      </c>
      <c r="B325" s="6" t="s">
        <v>27</v>
      </c>
      <c r="C325" s="6" t="s">
        <v>28</v>
      </c>
      <c r="D325" s="6">
        <v>1</v>
      </c>
      <c r="E325" s="15">
        <v>45288</v>
      </c>
      <c r="F325" s="6" t="s">
        <v>3</v>
      </c>
      <c r="G325" s="6" t="s">
        <v>30</v>
      </c>
      <c r="H325" s="11">
        <v>19250</v>
      </c>
      <c r="I325" s="11">
        <f t="shared" si="5"/>
        <v>19250</v>
      </c>
      <c r="J325" s="23"/>
      <c r="K325" s="24"/>
      <c r="L325" s="24"/>
      <c r="M325" s="24"/>
      <c r="N325" s="24"/>
      <c r="O325" s="24"/>
      <c r="P325" s="25"/>
      <c r="Q325" s="25"/>
      <c r="R325" s="28"/>
    </row>
    <row r="326" spans="1:18" ht="15" x14ac:dyDescent="0.25">
      <c r="A326" s="3" t="s">
        <v>788</v>
      </c>
      <c r="B326" s="4" t="s">
        <v>51</v>
      </c>
      <c r="C326" s="4" t="s">
        <v>52</v>
      </c>
      <c r="D326" s="4">
        <v>1</v>
      </c>
      <c r="E326" s="14">
        <v>45268</v>
      </c>
      <c r="F326" s="4" t="s">
        <v>32</v>
      </c>
      <c r="G326" s="4" t="s">
        <v>30</v>
      </c>
      <c r="H326" s="10">
        <v>17910</v>
      </c>
      <c r="I326" s="10">
        <f t="shared" si="5"/>
        <v>17910</v>
      </c>
      <c r="J326" s="20"/>
      <c r="K326" s="21"/>
      <c r="L326" s="21"/>
      <c r="M326" s="21"/>
      <c r="N326" s="21"/>
      <c r="O326" s="21"/>
      <c r="P326" s="22"/>
      <c r="Q326" s="22"/>
      <c r="R326" s="27"/>
    </row>
    <row r="327" spans="1:18" ht="15" x14ac:dyDescent="0.25">
      <c r="A327" s="5" t="s">
        <v>789</v>
      </c>
      <c r="B327" s="6" t="s">
        <v>0</v>
      </c>
      <c r="C327" s="6" t="s">
        <v>116</v>
      </c>
      <c r="D327" s="6">
        <v>1</v>
      </c>
      <c r="E327" s="15">
        <v>45287</v>
      </c>
      <c r="F327" s="6" t="s">
        <v>100</v>
      </c>
      <c r="G327" s="6" t="s">
        <v>30</v>
      </c>
      <c r="H327" s="11">
        <v>42030</v>
      </c>
      <c r="I327" s="11">
        <f t="shared" si="5"/>
        <v>42030</v>
      </c>
      <c r="J327" s="23"/>
      <c r="K327" s="24"/>
      <c r="L327" s="24"/>
      <c r="M327" s="24"/>
      <c r="N327" s="24"/>
      <c r="O327" s="24"/>
      <c r="P327" s="25"/>
      <c r="Q327" s="25"/>
      <c r="R327" s="28"/>
    </row>
    <row r="328" spans="1:18" ht="15" x14ac:dyDescent="0.25">
      <c r="A328" s="3" t="s">
        <v>790</v>
      </c>
      <c r="B328" s="4" t="s">
        <v>1</v>
      </c>
      <c r="C328" s="4" t="s">
        <v>127</v>
      </c>
      <c r="D328" s="4">
        <v>4</v>
      </c>
      <c r="E328" s="14">
        <v>45290</v>
      </c>
      <c r="F328" s="4" t="s">
        <v>5</v>
      </c>
      <c r="G328" s="4" t="s">
        <v>30</v>
      </c>
      <c r="H328" s="10">
        <v>36670</v>
      </c>
      <c r="I328" s="10">
        <f t="shared" si="5"/>
        <v>146680</v>
      </c>
      <c r="J328" s="20"/>
      <c r="K328" s="21"/>
      <c r="L328" s="21"/>
      <c r="M328" s="21"/>
      <c r="N328" s="21"/>
      <c r="O328" s="21"/>
      <c r="P328" s="22"/>
      <c r="Q328" s="22"/>
      <c r="R328" s="27"/>
    </row>
    <row r="329" spans="1:18" ht="15" x14ac:dyDescent="0.25">
      <c r="A329" s="5" t="s">
        <v>791</v>
      </c>
      <c r="B329" s="6" t="s">
        <v>43</v>
      </c>
      <c r="C329" s="6" t="s">
        <v>62</v>
      </c>
      <c r="D329" s="6">
        <v>3</v>
      </c>
      <c r="E329" s="15">
        <v>45263</v>
      </c>
      <c r="F329" s="6" t="s">
        <v>6</v>
      </c>
      <c r="G329" s="6" t="s">
        <v>30</v>
      </c>
      <c r="H329" s="11">
        <v>25950</v>
      </c>
      <c r="I329" s="11">
        <f t="shared" si="5"/>
        <v>77850</v>
      </c>
      <c r="J329" s="23"/>
      <c r="K329" s="24"/>
      <c r="L329" s="24"/>
      <c r="M329" s="24"/>
      <c r="N329" s="24"/>
      <c r="O329" s="24"/>
      <c r="P329" s="25"/>
      <c r="Q329" s="25"/>
      <c r="R329" s="28"/>
    </row>
    <row r="330" spans="1:18" ht="15" x14ac:dyDescent="0.25">
      <c r="A330" s="3" t="s">
        <v>792</v>
      </c>
      <c r="B330" s="4" t="s">
        <v>27</v>
      </c>
      <c r="C330" s="4" t="s">
        <v>118</v>
      </c>
      <c r="D330" s="4">
        <v>1</v>
      </c>
      <c r="E330" s="14">
        <v>45274</v>
      </c>
      <c r="F330" s="4" t="s">
        <v>9</v>
      </c>
      <c r="G330" s="4" t="s">
        <v>30</v>
      </c>
      <c r="H330" s="10">
        <v>28630</v>
      </c>
      <c r="I330" s="10">
        <f t="shared" si="5"/>
        <v>28630</v>
      </c>
      <c r="J330" s="20"/>
      <c r="K330" s="21"/>
      <c r="L330" s="21"/>
      <c r="M330" s="21"/>
      <c r="N330" s="21"/>
      <c r="O330" s="21"/>
      <c r="P330" s="22"/>
      <c r="Q330" s="22"/>
      <c r="R330" s="27"/>
    </row>
    <row r="331" spans="1:18" ht="15" x14ac:dyDescent="0.25">
      <c r="A331" s="5" t="s">
        <v>793</v>
      </c>
      <c r="B331" s="6" t="s">
        <v>65</v>
      </c>
      <c r="C331" s="6" t="s">
        <v>66</v>
      </c>
      <c r="D331" s="6">
        <v>1</v>
      </c>
      <c r="E331" s="15">
        <v>45290</v>
      </c>
      <c r="F331" s="6" t="s">
        <v>82</v>
      </c>
      <c r="G331" s="6" t="s">
        <v>30</v>
      </c>
      <c r="H331" s="11">
        <v>27290</v>
      </c>
      <c r="I331" s="11">
        <f t="shared" si="5"/>
        <v>27290</v>
      </c>
      <c r="J331" s="23"/>
      <c r="K331" s="24"/>
      <c r="L331" s="24"/>
      <c r="M331" s="24"/>
      <c r="N331" s="24"/>
      <c r="O331" s="24"/>
      <c r="P331" s="25"/>
      <c r="Q331" s="25"/>
      <c r="R331" s="28"/>
    </row>
    <row r="332" spans="1:18" ht="15" x14ac:dyDescent="0.25">
      <c r="A332" s="3" t="s">
        <v>794</v>
      </c>
      <c r="B332" s="4" t="s">
        <v>63</v>
      </c>
      <c r="C332" s="4" t="s">
        <v>84</v>
      </c>
      <c r="D332" s="4">
        <v>1</v>
      </c>
      <c r="E332" s="14">
        <v>45261</v>
      </c>
      <c r="F332" s="4" t="s">
        <v>45</v>
      </c>
      <c r="G332" s="4" t="s">
        <v>30</v>
      </c>
      <c r="H332" s="10">
        <v>23270</v>
      </c>
      <c r="I332" s="10">
        <f t="shared" si="5"/>
        <v>23270</v>
      </c>
      <c r="J332" s="20"/>
      <c r="K332" s="21"/>
      <c r="L332" s="21"/>
      <c r="M332" s="21"/>
      <c r="N332" s="21"/>
      <c r="O332" s="21"/>
      <c r="P332" s="22"/>
      <c r="Q332" s="22"/>
      <c r="R332" s="27"/>
    </row>
    <row r="333" spans="1:18" ht="15" x14ac:dyDescent="0.25">
      <c r="A333" s="5" t="s">
        <v>795</v>
      </c>
      <c r="B333" s="6" t="s">
        <v>46</v>
      </c>
      <c r="C333" s="6" t="s">
        <v>122</v>
      </c>
      <c r="D333" s="6">
        <v>2</v>
      </c>
      <c r="E333" s="15">
        <v>45275</v>
      </c>
      <c r="F333" s="6" t="s">
        <v>45</v>
      </c>
      <c r="G333" s="6" t="s">
        <v>30</v>
      </c>
      <c r="H333" s="11">
        <v>23270</v>
      </c>
      <c r="I333" s="11">
        <f t="shared" si="5"/>
        <v>46540</v>
      </c>
      <c r="J333" s="23"/>
      <c r="K333" s="24"/>
      <c r="L333" s="24"/>
      <c r="M333" s="24"/>
      <c r="N333" s="24"/>
      <c r="O333" s="24"/>
      <c r="P333" s="25"/>
      <c r="Q333" s="25"/>
      <c r="R333" s="28"/>
    </row>
    <row r="334" spans="1:18" ht="15" x14ac:dyDescent="0.25">
      <c r="A334" s="3" t="s">
        <v>796</v>
      </c>
      <c r="B334" s="4" t="s">
        <v>65</v>
      </c>
      <c r="C334" s="4" t="s">
        <v>66</v>
      </c>
      <c r="D334" s="4">
        <v>1</v>
      </c>
      <c r="E334" s="14">
        <v>45285</v>
      </c>
      <c r="F334" s="4" t="s">
        <v>48</v>
      </c>
      <c r="G334" s="4" t="s">
        <v>30</v>
      </c>
      <c r="H334" s="10">
        <v>35330</v>
      </c>
      <c r="I334" s="10">
        <f t="shared" si="5"/>
        <v>35330</v>
      </c>
      <c r="J334" s="20"/>
      <c r="K334" s="21"/>
      <c r="L334" s="21"/>
      <c r="M334" s="21"/>
      <c r="N334" s="21"/>
      <c r="O334" s="21"/>
      <c r="P334" s="22"/>
      <c r="Q334" s="22"/>
      <c r="R334" s="27"/>
    </row>
    <row r="335" spans="1:18" ht="15" x14ac:dyDescent="0.25">
      <c r="A335" s="5" t="s">
        <v>797</v>
      </c>
      <c r="B335" s="6" t="s">
        <v>65</v>
      </c>
      <c r="C335" s="6" t="s">
        <v>126</v>
      </c>
      <c r="D335" s="6">
        <v>3</v>
      </c>
      <c r="E335" s="15">
        <v>44958</v>
      </c>
      <c r="F335" s="6" t="s">
        <v>3</v>
      </c>
      <c r="G335" s="6" t="s">
        <v>30</v>
      </c>
      <c r="H335" s="11">
        <v>19250</v>
      </c>
      <c r="I335" s="11">
        <f t="shared" si="5"/>
        <v>57750</v>
      </c>
      <c r="J335" s="23"/>
      <c r="K335" s="24"/>
      <c r="L335" s="24"/>
      <c r="M335" s="24"/>
      <c r="N335" s="24"/>
      <c r="O335" s="24"/>
      <c r="P335" s="25"/>
      <c r="Q335" s="25"/>
      <c r="R335" s="28"/>
    </row>
    <row r="336" spans="1:18" ht="15" x14ac:dyDescent="0.25">
      <c r="A336" s="3" t="s">
        <v>798</v>
      </c>
      <c r="B336" s="4" t="s">
        <v>71</v>
      </c>
      <c r="C336" s="4" t="s">
        <v>72</v>
      </c>
      <c r="D336" s="4">
        <v>4</v>
      </c>
      <c r="E336" s="14">
        <v>44978</v>
      </c>
      <c r="F336" s="4" t="s">
        <v>29</v>
      </c>
      <c r="G336" s="4" t="s">
        <v>30</v>
      </c>
      <c r="H336" s="10">
        <v>20590</v>
      </c>
      <c r="I336" s="10">
        <f t="shared" si="5"/>
        <v>82360</v>
      </c>
      <c r="J336" s="20"/>
      <c r="K336" s="21"/>
      <c r="L336" s="21"/>
      <c r="M336" s="21"/>
      <c r="N336" s="21"/>
      <c r="O336" s="21"/>
      <c r="P336" s="22"/>
      <c r="Q336" s="22"/>
      <c r="R336" s="27"/>
    </row>
    <row r="337" spans="1:18" ht="15" x14ac:dyDescent="0.25">
      <c r="A337" s="5" t="s">
        <v>799</v>
      </c>
      <c r="B337" s="6" t="s">
        <v>36</v>
      </c>
      <c r="C337" s="6" t="s">
        <v>98</v>
      </c>
      <c r="D337" s="6">
        <v>1</v>
      </c>
      <c r="E337" s="15">
        <v>44984</v>
      </c>
      <c r="F337" s="6" t="s">
        <v>3</v>
      </c>
      <c r="G337" s="6" t="s">
        <v>30</v>
      </c>
      <c r="H337" s="11">
        <v>19250</v>
      </c>
      <c r="I337" s="11">
        <f t="shared" si="5"/>
        <v>19250</v>
      </c>
      <c r="J337" s="23"/>
      <c r="K337" s="24"/>
      <c r="L337" s="24"/>
      <c r="M337" s="24"/>
      <c r="N337" s="24"/>
      <c r="O337" s="24"/>
      <c r="P337" s="25"/>
      <c r="Q337" s="25"/>
      <c r="R337" s="28"/>
    </row>
    <row r="338" spans="1:18" ht="15" x14ac:dyDescent="0.25">
      <c r="A338" s="3" t="s">
        <v>800</v>
      </c>
      <c r="B338" s="4" t="s">
        <v>43</v>
      </c>
      <c r="C338" s="4" t="s">
        <v>62</v>
      </c>
      <c r="D338" s="4">
        <v>4</v>
      </c>
      <c r="E338" s="14">
        <v>44970</v>
      </c>
      <c r="F338" s="4" t="s">
        <v>29</v>
      </c>
      <c r="G338" s="4" t="s">
        <v>30</v>
      </c>
      <c r="H338" s="10">
        <v>20590</v>
      </c>
      <c r="I338" s="10">
        <f t="shared" si="5"/>
        <v>82360</v>
      </c>
      <c r="J338" s="20"/>
      <c r="K338" s="21"/>
      <c r="L338" s="21"/>
      <c r="M338" s="21"/>
      <c r="N338" s="21"/>
      <c r="O338" s="21"/>
      <c r="P338" s="22"/>
      <c r="Q338" s="22"/>
      <c r="R338" s="27"/>
    </row>
    <row r="339" spans="1:18" ht="15" x14ac:dyDescent="0.25">
      <c r="A339" s="5" t="s">
        <v>801</v>
      </c>
      <c r="B339" s="6" t="s">
        <v>68</v>
      </c>
      <c r="C339" s="6" t="s">
        <v>106</v>
      </c>
      <c r="D339" s="6">
        <v>1</v>
      </c>
      <c r="E339" s="15">
        <v>44962</v>
      </c>
      <c r="F339" s="6" t="s">
        <v>4</v>
      </c>
      <c r="G339" s="6" t="s">
        <v>30</v>
      </c>
      <c r="H339" s="11">
        <v>43370</v>
      </c>
      <c r="I339" s="11">
        <f t="shared" si="5"/>
        <v>43370</v>
      </c>
      <c r="J339" s="23"/>
      <c r="K339" s="24"/>
      <c r="L339" s="24"/>
      <c r="M339" s="24"/>
      <c r="N339" s="24"/>
      <c r="O339" s="24"/>
      <c r="P339" s="25"/>
      <c r="Q339" s="25"/>
      <c r="R339" s="28"/>
    </row>
    <row r="340" spans="1:18" ht="15" x14ac:dyDescent="0.25">
      <c r="A340" s="3" t="s">
        <v>802</v>
      </c>
      <c r="B340" s="4" t="s">
        <v>27</v>
      </c>
      <c r="C340" s="4" t="s">
        <v>118</v>
      </c>
      <c r="D340" s="4">
        <v>2</v>
      </c>
      <c r="E340" s="14">
        <v>44980</v>
      </c>
      <c r="F340" s="4" t="s">
        <v>6</v>
      </c>
      <c r="G340" s="4" t="s">
        <v>30</v>
      </c>
      <c r="H340" s="10">
        <v>25950</v>
      </c>
      <c r="I340" s="10">
        <f t="shared" si="5"/>
        <v>51900</v>
      </c>
      <c r="J340" s="20"/>
      <c r="K340" s="21"/>
      <c r="L340" s="21"/>
      <c r="M340" s="21"/>
      <c r="N340" s="21"/>
      <c r="O340" s="21"/>
      <c r="P340" s="22"/>
      <c r="Q340" s="22"/>
      <c r="R340" s="27"/>
    </row>
    <row r="341" spans="1:18" ht="15" x14ac:dyDescent="0.25">
      <c r="A341" s="5" t="s">
        <v>803</v>
      </c>
      <c r="B341" s="6" t="s">
        <v>65</v>
      </c>
      <c r="C341" s="6" t="s">
        <v>126</v>
      </c>
      <c r="D341" s="6">
        <v>1</v>
      </c>
      <c r="E341" s="15">
        <v>44979</v>
      </c>
      <c r="F341" s="6" t="s">
        <v>35</v>
      </c>
      <c r="G341" s="6" t="s">
        <v>30</v>
      </c>
      <c r="H341" s="11">
        <v>24610</v>
      </c>
      <c r="I341" s="11">
        <f t="shared" si="5"/>
        <v>24610</v>
      </c>
      <c r="J341" s="23"/>
      <c r="K341" s="24"/>
      <c r="L341" s="24"/>
      <c r="M341" s="24"/>
      <c r="N341" s="24"/>
      <c r="O341" s="24"/>
      <c r="P341" s="25"/>
      <c r="Q341" s="25"/>
      <c r="R341" s="28"/>
    </row>
    <row r="342" spans="1:18" ht="15" x14ac:dyDescent="0.25">
      <c r="A342" s="3" t="s">
        <v>804</v>
      </c>
      <c r="B342" s="4" t="s">
        <v>63</v>
      </c>
      <c r="C342" s="4" t="s">
        <v>84</v>
      </c>
      <c r="D342" s="4">
        <v>1</v>
      </c>
      <c r="E342" s="14">
        <v>44967</v>
      </c>
      <c r="F342" s="4" t="s">
        <v>35</v>
      </c>
      <c r="G342" s="4" t="s">
        <v>30</v>
      </c>
      <c r="H342" s="10">
        <v>24610</v>
      </c>
      <c r="I342" s="10">
        <f t="shared" si="5"/>
        <v>24610</v>
      </c>
      <c r="J342" s="20"/>
      <c r="K342" s="21"/>
      <c r="L342" s="21"/>
      <c r="M342" s="21"/>
      <c r="N342" s="21"/>
      <c r="O342" s="21"/>
      <c r="P342" s="22"/>
      <c r="Q342" s="22"/>
      <c r="R342" s="27"/>
    </row>
    <row r="343" spans="1:18" ht="15" x14ac:dyDescent="0.25">
      <c r="A343" s="5" t="s">
        <v>805</v>
      </c>
      <c r="B343" s="6" t="s">
        <v>56</v>
      </c>
      <c r="C343" s="6" t="s">
        <v>111</v>
      </c>
      <c r="D343" s="6">
        <v>1</v>
      </c>
      <c r="E343" s="15">
        <v>44963</v>
      </c>
      <c r="F343" s="6" t="s">
        <v>55</v>
      </c>
      <c r="G343" s="6" t="s">
        <v>30</v>
      </c>
      <c r="H343" s="11">
        <v>38010</v>
      </c>
      <c r="I343" s="11">
        <f t="shared" si="5"/>
        <v>38010</v>
      </c>
      <c r="J343" s="23"/>
      <c r="K343" s="24"/>
      <c r="L343" s="24"/>
      <c r="M343" s="24"/>
      <c r="N343" s="24"/>
      <c r="O343" s="24"/>
      <c r="P343" s="25"/>
      <c r="Q343" s="25"/>
      <c r="R343" s="28"/>
    </row>
    <row r="344" spans="1:18" ht="15" x14ac:dyDescent="0.25">
      <c r="A344" s="3" t="s">
        <v>806</v>
      </c>
      <c r="B344" s="4" t="s">
        <v>1</v>
      </c>
      <c r="C344" s="4" t="s">
        <v>31</v>
      </c>
      <c r="D344" s="4">
        <v>1</v>
      </c>
      <c r="E344" s="14">
        <v>44981</v>
      </c>
      <c r="F344" s="4" t="s">
        <v>7</v>
      </c>
      <c r="G344" s="4" t="s">
        <v>30</v>
      </c>
      <c r="H344" s="10">
        <v>39350</v>
      </c>
      <c r="I344" s="10">
        <f t="shared" si="5"/>
        <v>39350</v>
      </c>
      <c r="J344" s="20"/>
      <c r="K344" s="21"/>
      <c r="L344" s="21"/>
      <c r="M344" s="21"/>
      <c r="N344" s="21"/>
      <c r="O344" s="21"/>
      <c r="P344" s="22"/>
      <c r="Q344" s="22"/>
      <c r="R344" s="27"/>
    </row>
    <row r="345" spans="1:18" ht="15" x14ac:dyDescent="0.25">
      <c r="A345" s="5" t="s">
        <v>807</v>
      </c>
      <c r="B345" s="6" t="s">
        <v>71</v>
      </c>
      <c r="C345" s="6" t="s">
        <v>72</v>
      </c>
      <c r="D345" s="6">
        <v>2</v>
      </c>
      <c r="E345" s="15">
        <v>44968</v>
      </c>
      <c r="F345" s="6" t="s">
        <v>60</v>
      </c>
      <c r="G345" s="6" t="s">
        <v>30</v>
      </c>
      <c r="H345" s="11">
        <v>33990</v>
      </c>
      <c r="I345" s="11">
        <f t="shared" si="5"/>
        <v>67980</v>
      </c>
      <c r="J345" s="23"/>
      <c r="K345" s="24"/>
      <c r="L345" s="24"/>
      <c r="M345" s="24"/>
      <c r="N345" s="24"/>
      <c r="O345" s="24"/>
      <c r="P345" s="25"/>
      <c r="Q345" s="25"/>
      <c r="R345" s="28"/>
    </row>
    <row r="346" spans="1:18" ht="15" x14ac:dyDescent="0.25">
      <c r="A346" s="3" t="s">
        <v>808</v>
      </c>
      <c r="B346" s="4" t="s">
        <v>43</v>
      </c>
      <c r="C346" s="4" t="s">
        <v>79</v>
      </c>
      <c r="D346" s="4">
        <v>2</v>
      </c>
      <c r="E346" s="14">
        <v>44977</v>
      </c>
      <c r="F346" s="4" t="s">
        <v>58</v>
      </c>
      <c r="G346" s="4" t="s">
        <v>30</v>
      </c>
      <c r="H346" s="10">
        <v>29970</v>
      </c>
      <c r="I346" s="10">
        <f t="shared" si="5"/>
        <v>59940</v>
      </c>
      <c r="J346" s="20"/>
      <c r="K346" s="21"/>
      <c r="L346" s="21"/>
      <c r="M346" s="21"/>
      <c r="N346" s="21"/>
      <c r="O346" s="21"/>
      <c r="P346" s="22"/>
      <c r="Q346" s="22"/>
      <c r="R346" s="27"/>
    </row>
    <row r="347" spans="1:18" ht="15" x14ac:dyDescent="0.25">
      <c r="A347" s="5" t="s">
        <v>809</v>
      </c>
      <c r="B347" s="6" t="s">
        <v>76</v>
      </c>
      <c r="C347" s="6" t="s">
        <v>77</v>
      </c>
      <c r="D347" s="6">
        <v>1</v>
      </c>
      <c r="E347" s="15">
        <v>44972</v>
      </c>
      <c r="F347" s="6" t="s">
        <v>45</v>
      </c>
      <c r="G347" s="6" t="s">
        <v>30</v>
      </c>
      <c r="H347" s="11">
        <v>23270</v>
      </c>
      <c r="I347" s="11">
        <f t="shared" si="5"/>
        <v>23270</v>
      </c>
      <c r="J347" s="23"/>
      <c r="K347" s="24"/>
      <c r="L347" s="24"/>
      <c r="M347" s="24"/>
      <c r="N347" s="24"/>
      <c r="O347" s="24"/>
      <c r="P347" s="25"/>
      <c r="Q347" s="25"/>
      <c r="R347" s="28"/>
    </row>
    <row r="348" spans="1:18" ht="15" x14ac:dyDescent="0.25">
      <c r="A348" s="3" t="s">
        <v>810</v>
      </c>
      <c r="B348" s="4" t="s">
        <v>41</v>
      </c>
      <c r="C348" s="4" t="s">
        <v>97</v>
      </c>
      <c r="D348" s="4">
        <v>3</v>
      </c>
      <c r="E348" s="14">
        <v>44962</v>
      </c>
      <c r="F348" s="4" t="s">
        <v>114</v>
      </c>
      <c r="G348" s="4" t="s">
        <v>39</v>
      </c>
      <c r="H348" s="10">
        <v>17600</v>
      </c>
      <c r="I348" s="10">
        <f t="shared" si="5"/>
        <v>52800</v>
      </c>
      <c r="J348" s="20"/>
      <c r="K348" s="21"/>
      <c r="L348" s="21"/>
      <c r="M348" s="21"/>
      <c r="N348" s="21"/>
      <c r="O348" s="21"/>
      <c r="P348" s="22"/>
      <c r="Q348" s="22"/>
      <c r="R348" s="27"/>
    </row>
    <row r="349" spans="1:18" ht="15" x14ac:dyDescent="0.25">
      <c r="A349" s="5" t="s">
        <v>811</v>
      </c>
      <c r="B349" s="6" t="s">
        <v>27</v>
      </c>
      <c r="C349" s="6" t="s">
        <v>61</v>
      </c>
      <c r="D349" s="6">
        <v>4</v>
      </c>
      <c r="E349" s="15">
        <v>44959</v>
      </c>
      <c r="F349" s="6" t="s">
        <v>114</v>
      </c>
      <c r="G349" s="6" t="s">
        <v>39</v>
      </c>
      <c r="H349" s="11">
        <v>17600</v>
      </c>
      <c r="I349" s="11">
        <f t="shared" si="5"/>
        <v>70400</v>
      </c>
      <c r="J349" s="23"/>
      <c r="K349" s="24"/>
      <c r="L349" s="24"/>
      <c r="M349" s="24"/>
      <c r="N349" s="24"/>
      <c r="O349" s="24"/>
      <c r="P349" s="25"/>
      <c r="Q349" s="25"/>
      <c r="R349" s="28"/>
    </row>
    <row r="350" spans="1:18" ht="15" x14ac:dyDescent="0.25">
      <c r="A350" s="3" t="s">
        <v>812</v>
      </c>
      <c r="B350" s="4" t="s">
        <v>46</v>
      </c>
      <c r="C350" s="4" t="s">
        <v>120</v>
      </c>
      <c r="D350" s="4">
        <v>2</v>
      </c>
      <c r="E350" s="14">
        <v>45016</v>
      </c>
      <c r="F350" s="4" t="s">
        <v>29</v>
      </c>
      <c r="G350" s="4" t="s">
        <v>30</v>
      </c>
      <c r="H350" s="10">
        <v>20590</v>
      </c>
      <c r="I350" s="10">
        <f t="shared" si="5"/>
        <v>41180</v>
      </c>
      <c r="J350" s="20"/>
      <c r="K350" s="21"/>
      <c r="L350" s="21"/>
      <c r="M350" s="21"/>
      <c r="N350" s="21"/>
      <c r="O350" s="21"/>
      <c r="P350" s="22"/>
      <c r="Q350" s="22"/>
      <c r="R350" s="27"/>
    </row>
    <row r="351" spans="1:18" ht="15" x14ac:dyDescent="0.25">
      <c r="A351" s="5" t="s">
        <v>813</v>
      </c>
      <c r="B351" s="6" t="s">
        <v>53</v>
      </c>
      <c r="C351" s="6" t="s">
        <v>105</v>
      </c>
      <c r="D351" s="6">
        <v>3</v>
      </c>
      <c r="E351" s="15">
        <v>44993</v>
      </c>
      <c r="F351" s="6" t="s">
        <v>4</v>
      </c>
      <c r="G351" s="6" t="s">
        <v>30</v>
      </c>
      <c r="H351" s="11">
        <v>43370</v>
      </c>
      <c r="I351" s="11">
        <f t="shared" si="5"/>
        <v>130110</v>
      </c>
      <c r="J351" s="23"/>
      <c r="K351" s="24"/>
      <c r="L351" s="24"/>
      <c r="M351" s="24"/>
      <c r="N351" s="24"/>
      <c r="O351" s="24"/>
      <c r="P351" s="25"/>
      <c r="Q351" s="25"/>
      <c r="R351" s="28"/>
    </row>
    <row r="352" spans="1:18" ht="15" x14ac:dyDescent="0.25">
      <c r="A352" s="3" t="s">
        <v>814</v>
      </c>
      <c r="B352" s="4" t="s">
        <v>33</v>
      </c>
      <c r="C352" s="4" t="s">
        <v>34</v>
      </c>
      <c r="D352" s="4">
        <v>3</v>
      </c>
      <c r="E352" s="14">
        <v>44987</v>
      </c>
      <c r="F352" s="4" t="s">
        <v>5</v>
      </c>
      <c r="G352" s="4" t="s">
        <v>30</v>
      </c>
      <c r="H352" s="10">
        <v>36670</v>
      </c>
      <c r="I352" s="10">
        <f t="shared" si="5"/>
        <v>110010</v>
      </c>
      <c r="J352" s="20"/>
      <c r="K352" s="21"/>
      <c r="L352" s="21"/>
      <c r="M352" s="21"/>
      <c r="N352" s="21"/>
      <c r="O352" s="21"/>
      <c r="P352" s="22"/>
      <c r="Q352" s="22"/>
      <c r="R352" s="27"/>
    </row>
    <row r="353" spans="1:18" ht="15" x14ac:dyDescent="0.25">
      <c r="A353" s="5" t="s">
        <v>815</v>
      </c>
      <c r="B353" s="6" t="s">
        <v>65</v>
      </c>
      <c r="C353" s="6" t="s">
        <v>126</v>
      </c>
      <c r="D353" s="6">
        <v>3</v>
      </c>
      <c r="E353" s="15">
        <v>45003</v>
      </c>
      <c r="F353" s="6" t="s">
        <v>8</v>
      </c>
      <c r="G353" s="6" t="s">
        <v>30</v>
      </c>
      <c r="H353" s="11">
        <v>32650</v>
      </c>
      <c r="I353" s="11">
        <f t="shared" si="5"/>
        <v>97950</v>
      </c>
      <c r="J353" s="23"/>
      <c r="K353" s="24"/>
      <c r="L353" s="24"/>
      <c r="M353" s="24"/>
      <c r="N353" s="24"/>
      <c r="O353" s="24"/>
      <c r="P353" s="25"/>
      <c r="Q353" s="25"/>
      <c r="R353" s="28"/>
    </row>
    <row r="354" spans="1:18" ht="15" x14ac:dyDescent="0.25">
      <c r="A354" s="3" t="s">
        <v>816</v>
      </c>
      <c r="B354" s="4" t="s">
        <v>0</v>
      </c>
      <c r="C354" s="4" t="s">
        <v>116</v>
      </c>
      <c r="D354" s="4">
        <v>3</v>
      </c>
      <c r="E354" s="14">
        <v>44993</v>
      </c>
      <c r="F354" s="4" t="s">
        <v>82</v>
      </c>
      <c r="G354" s="4" t="s">
        <v>30</v>
      </c>
      <c r="H354" s="10">
        <v>31310</v>
      </c>
      <c r="I354" s="10">
        <f t="shared" si="5"/>
        <v>93930</v>
      </c>
      <c r="J354" s="20"/>
      <c r="K354" s="21"/>
      <c r="L354" s="21"/>
      <c r="M354" s="21"/>
      <c r="N354" s="21"/>
      <c r="O354" s="21"/>
      <c r="P354" s="22"/>
      <c r="Q354" s="22"/>
      <c r="R354" s="27"/>
    </row>
    <row r="355" spans="1:18" ht="15" x14ac:dyDescent="0.25">
      <c r="A355" s="5" t="s">
        <v>817</v>
      </c>
      <c r="B355" s="6" t="s">
        <v>56</v>
      </c>
      <c r="C355" s="6" t="s">
        <v>112</v>
      </c>
      <c r="D355" s="6">
        <v>3</v>
      </c>
      <c r="E355" s="15">
        <v>45015</v>
      </c>
      <c r="F355" s="6" t="s">
        <v>45</v>
      </c>
      <c r="G355" s="6" t="s">
        <v>30</v>
      </c>
      <c r="H355" s="11">
        <v>23270</v>
      </c>
      <c r="I355" s="11">
        <f t="shared" si="5"/>
        <v>69810</v>
      </c>
      <c r="J355" s="23"/>
      <c r="K355" s="24"/>
      <c r="L355" s="24"/>
      <c r="M355" s="24"/>
      <c r="N355" s="24"/>
      <c r="O355" s="24"/>
      <c r="P355" s="25"/>
      <c r="Q355" s="25"/>
      <c r="R355" s="28"/>
    </row>
    <row r="356" spans="1:18" ht="15" x14ac:dyDescent="0.25">
      <c r="A356" s="3" t="s">
        <v>818</v>
      </c>
      <c r="B356" s="4" t="s">
        <v>33</v>
      </c>
      <c r="C356" s="4" t="s">
        <v>49</v>
      </c>
      <c r="D356" s="4">
        <v>3</v>
      </c>
      <c r="E356" s="14">
        <v>45000</v>
      </c>
      <c r="F356" s="4" t="s">
        <v>50</v>
      </c>
      <c r="G356" s="4" t="s">
        <v>30</v>
      </c>
      <c r="H356" s="10">
        <v>11300</v>
      </c>
      <c r="I356" s="10">
        <f t="shared" si="5"/>
        <v>33900</v>
      </c>
      <c r="J356" s="20"/>
      <c r="K356" s="21"/>
      <c r="L356" s="21"/>
      <c r="M356" s="21"/>
      <c r="N356" s="21"/>
      <c r="O356" s="21"/>
      <c r="P356" s="22"/>
      <c r="Q356" s="22"/>
      <c r="R356" s="27"/>
    </row>
    <row r="357" spans="1:18" ht="15" x14ac:dyDescent="0.25">
      <c r="A357" s="5" t="s">
        <v>819</v>
      </c>
      <c r="B357" s="6" t="s">
        <v>56</v>
      </c>
      <c r="C357" s="6" t="s">
        <v>121</v>
      </c>
      <c r="D357" s="6">
        <v>1</v>
      </c>
      <c r="E357" s="15">
        <v>45046</v>
      </c>
      <c r="F357" s="6" t="s">
        <v>3</v>
      </c>
      <c r="G357" s="6" t="s">
        <v>30</v>
      </c>
      <c r="H357" s="11">
        <v>19250</v>
      </c>
      <c r="I357" s="11">
        <f t="shared" si="5"/>
        <v>19250</v>
      </c>
      <c r="J357" s="23"/>
      <c r="K357" s="24"/>
      <c r="L357" s="24"/>
      <c r="M357" s="24"/>
      <c r="N357" s="24"/>
      <c r="O357" s="24"/>
      <c r="P357" s="25"/>
      <c r="Q357" s="25"/>
      <c r="R357" s="28"/>
    </row>
    <row r="358" spans="1:18" ht="15" x14ac:dyDescent="0.25">
      <c r="A358" s="3" t="s">
        <v>820</v>
      </c>
      <c r="B358" s="4" t="s">
        <v>53</v>
      </c>
      <c r="C358" s="4" t="s">
        <v>105</v>
      </c>
      <c r="D358" s="4">
        <v>4</v>
      </c>
      <c r="E358" s="14">
        <v>45032</v>
      </c>
      <c r="F358" s="4" t="s">
        <v>70</v>
      </c>
      <c r="G358" s="4" t="s">
        <v>30</v>
      </c>
      <c r="H358" s="10">
        <v>21930</v>
      </c>
      <c r="I358" s="10">
        <f t="shared" si="5"/>
        <v>87720</v>
      </c>
      <c r="J358" s="20"/>
      <c r="K358" s="21"/>
      <c r="L358" s="21"/>
      <c r="M358" s="21"/>
      <c r="N358" s="21"/>
      <c r="O358" s="21"/>
      <c r="P358" s="22"/>
      <c r="Q358" s="22"/>
      <c r="R358" s="27"/>
    </row>
    <row r="359" spans="1:18" ht="15" x14ac:dyDescent="0.25">
      <c r="A359" s="5" t="s">
        <v>821</v>
      </c>
      <c r="B359" s="6" t="s">
        <v>2</v>
      </c>
      <c r="C359" s="6" t="s">
        <v>40</v>
      </c>
      <c r="D359" s="6">
        <v>1</v>
      </c>
      <c r="E359" s="15">
        <v>45037</v>
      </c>
      <c r="F359" s="6" t="s">
        <v>29</v>
      </c>
      <c r="G359" s="6" t="s">
        <v>30</v>
      </c>
      <c r="H359" s="11">
        <v>20590</v>
      </c>
      <c r="I359" s="11">
        <f t="shared" si="5"/>
        <v>20590</v>
      </c>
      <c r="J359" s="23"/>
      <c r="K359" s="24"/>
      <c r="L359" s="24"/>
      <c r="M359" s="24"/>
      <c r="N359" s="24"/>
      <c r="O359" s="24"/>
      <c r="P359" s="25"/>
      <c r="Q359" s="25"/>
      <c r="R359" s="28"/>
    </row>
    <row r="360" spans="1:18" ht="15" x14ac:dyDescent="0.25">
      <c r="A360" s="3" t="s">
        <v>822</v>
      </c>
      <c r="B360" s="4" t="s">
        <v>53</v>
      </c>
      <c r="C360" s="4" t="s">
        <v>105</v>
      </c>
      <c r="D360" s="4">
        <v>2</v>
      </c>
      <c r="E360" s="14">
        <v>45036</v>
      </c>
      <c r="F360" s="4" t="s">
        <v>100</v>
      </c>
      <c r="G360" s="4" t="s">
        <v>30</v>
      </c>
      <c r="H360" s="10">
        <v>42030</v>
      </c>
      <c r="I360" s="10">
        <f t="shared" si="5"/>
        <v>84060</v>
      </c>
      <c r="J360" s="20"/>
      <c r="K360" s="21"/>
      <c r="L360" s="21"/>
      <c r="M360" s="21"/>
      <c r="N360" s="21"/>
      <c r="O360" s="21"/>
      <c r="P360" s="22"/>
      <c r="Q360" s="22"/>
      <c r="R360" s="27"/>
    </row>
    <row r="361" spans="1:18" ht="15" x14ac:dyDescent="0.25">
      <c r="A361" s="5" t="s">
        <v>823</v>
      </c>
      <c r="B361" s="6" t="s">
        <v>43</v>
      </c>
      <c r="C361" s="6" t="s">
        <v>44</v>
      </c>
      <c r="D361" s="6">
        <v>1</v>
      </c>
      <c r="E361" s="15">
        <v>45020</v>
      </c>
      <c r="F361" s="6" t="s">
        <v>5</v>
      </c>
      <c r="G361" s="6" t="s">
        <v>30</v>
      </c>
      <c r="H361" s="11">
        <v>36670</v>
      </c>
      <c r="I361" s="11">
        <f t="shared" si="5"/>
        <v>36670</v>
      </c>
      <c r="J361" s="23"/>
      <c r="K361" s="24"/>
      <c r="L361" s="24"/>
      <c r="M361" s="24"/>
      <c r="N361" s="24"/>
      <c r="O361" s="24"/>
      <c r="P361" s="25"/>
      <c r="Q361" s="25"/>
      <c r="R361" s="28"/>
    </row>
    <row r="362" spans="1:18" ht="15" x14ac:dyDescent="0.25">
      <c r="A362" s="3" t="s">
        <v>782</v>
      </c>
      <c r="B362" s="4" t="s">
        <v>27</v>
      </c>
      <c r="C362" s="4" t="s">
        <v>118</v>
      </c>
      <c r="D362" s="4">
        <v>4</v>
      </c>
      <c r="E362" s="14">
        <v>45039</v>
      </c>
      <c r="F362" s="4" t="s">
        <v>58</v>
      </c>
      <c r="G362" s="4" t="s">
        <v>30</v>
      </c>
      <c r="H362" s="10">
        <v>29970</v>
      </c>
      <c r="I362" s="10">
        <f t="shared" si="5"/>
        <v>119880</v>
      </c>
      <c r="J362" s="20"/>
      <c r="K362" s="21"/>
      <c r="L362" s="21"/>
      <c r="M362" s="21"/>
      <c r="N362" s="21"/>
      <c r="O362" s="21"/>
      <c r="P362" s="22"/>
      <c r="Q362" s="22"/>
      <c r="R362" s="27"/>
    </row>
    <row r="363" spans="1:18" ht="15" x14ac:dyDescent="0.25">
      <c r="A363" s="5" t="s">
        <v>824</v>
      </c>
      <c r="B363" s="6" t="s">
        <v>76</v>
      </c>
      <c r="C363" s="6" t="s">
        <v>87</v>
      </c>
      <c r="D363" s="6">
        <v>1</v>
      </c>
      <c r="E363" s="15">
        <v>45021</v>
      </c>
      <c r="F363" s="6" t="s">
        <v>82</v>
      </c>
      <c r="G363" s="6" t="s">
        <v>30</v>
      </c>
      <c r="H363" s="11">
        <v>27290</v>
      </c>
      <c r="I363" s="11">
        <f t="shared" si="5"/>
        <v>27290</v>
      </c>
      <c r="J363" s="23"/>
      <c r="K363" s="24"/>
      <c r="L363" s="24"/>
      <c r="M363" s="24"/>
      <c r="N363" s="24"/>
      <c r="O363" s="24"/>
      <c r="P363" s="25"/>
      <c r="Q363" s="25"/>
      <c r="R363" s="28"/>
    </row>
    <row r="364" spans="1:18" ht="15" x14ac:dyDescent="0.25">
      <c r="A364" s="3" t="s">
        <v>825</v>
      </c>
      <c r="B364" s="4" t="s">
        <v>71</v>
      </c>
      <c r="C364" s="4" t="s">
        <v>93</v>
      </c>
      <c r="D364" s="4">
        <v>1</v>
      </c>
      <c r="E364" s="14">
        <v>45029</v>
      </c>
      <c r="F364" s="4" t="s">
        <v>60</v>
      </c>
      <c r="G364" s="4" t="s">
        <v>30</v>
      </c>
      <c r="H364" s="10">
        <v>33990</v>
      </c>
      <c r="I364" s="10">
        <f t="shared" si="5"/>
        <v>33990</v>
      </c>
      <c r="J364" s="20"/>
      <c r="K364" s="21"/>
      <c r="L364" s="21"/>
      <c r="M364" s="21"/>
      <c r="N364" s="21"/>
      <c r="O364" s="21"/>
      <c r="P364" s="22"/>
      <c r="Q364" s="22"/>
      <c r="R364" s="27"/>
    </row>
    <row r="365" spans="1:18" ht="15" x14ac:dyDescent="0.25">
      <c r="A365" s="5" t="s">
        <v>826</v>
      </c>
      <c r="B365" s="6" t="s">
        <v>46</v>
      </c>
      <c r="C365" s="6" t="s">
        <v>122</v>
      </c>
      <c r="D365" s="6">
        <v>1</v>
      </c>
      <c r="E365" s="15">
        <v>45045</v>
      </c>
      <c r="F365" s="6" t="s">
        <v>82</v>
      </c>
      <c r="G365" s="6" t="s">
        <v>30</v>
      </c>
      <c r="H365" s="11">
        <v>31310</v>
      </c>
      <c r="I365" s="11">
        <f t="shared" si="5"/>
        <v>31310</v>
      </c>
      <c r="J365" s="23"/>
      <c r="K365" s="24"/>
      <c r="L365" s="24"/>
      <c r="M365" s="24"/>
      <c r="N365" s="24"/>
      <c r="O365" s="24"/>
      <c r="P365" s="25"/>
      <c r="Q365" s="25"/>
      <c r="R365" s="28"/>
    </row>
    <row r="366" spans="1:18" ht="15" x14ac:dyDescent="0.25">
      <c r="A366" s="3" t="s">
        <v>827</v>
      </c>
      <c r="B366" s="4" t="s">
        <v>41</v>
      </c>
      <c r="C366" s="4" t="s">
        <v>42</v>
      </c>
      <c r="D366" s="4">
        <v>1</v>
      </c>
      <c r="E366" s="14">
        <v>45040</v>
      </c>
      <c r="F366" s="4" t="s">
        <v>8</v>
      </c>
      <c r="G366" s="4" t="s">
        <v>30</v>
      </c>
      <c r="H366" s="10">
        <v>32650</v>
      </c>
      <c r="I366" s="10">
        <f t="shared" si="5"/>
        <v>32650</v>
      </c>
      <c r="J366" s="20"/>
      <c r="K366" s="21"/>
      <c r="L366" s="21"/>
      <c r="M366" s="21"/>
      <c r="N366" s="21"/>
      <c r="O366" s="21"/>
      <c r="P366" s="22"/>
      <c r="Q366" s="22"/>
      <c r="R366" s="27"/>
    </row>
    <row r="367" spans="1:18" ht="15" x14ac:dyDescent="0.25">
      <c r="A367" s="5" t="s">
        <v>828</v>
      </c>
      <c r="B367" s="6" t="s">
        <v>53</v>
      </c>
      <c r="C367" s="6" t="s">
        <v>81</v>
      </c>
      <c r="D367" s="6">
        <v>1</v>
      </c>
      <c r="E367" s="15">
        <v>45028</v>
      </c>
      <c r="F367" s="6" t="s">
        <v>45</v>
      </c>
      <c r="G367" s="6" t="s">
        <v>30</v>
      </c>
      <c r="H367" s="11">
        <v>23270</v>
      </c>
      <c r="I367" s="11">
        <f t="shared" si="5"/>
        <v>23270</v>
      </c>
      <c r="J367" s="23"/>
      <c r="K367" s="24"/>
      <c r="L367" s="24"/>
      <c r="M367" s="24"/>
      <c r="N367" s="24"/>
      <c r="O367" s="24"/>
      <c r="P367" s="25"/>
      <c r="Q367" s="25"/>
      <c r="R367" s="28"/>
    </row>
    <row r="368" spans="1:18" ht="15" x14ac:dyDescent="0.25">
      <c r="A368" s="3" t="s">
        <v>829</v>
      </c>
      <c r="B368" s="4" t="s">
        <v>56</v>
      </c>
      <c r="C368" s="4" t="s">
        <v>57</v>
      </c>
      <c r="D368" s="4">
        <v>2</v>
      </c>
      <c r="E368" s="14">
        <v>45036</v>
      </c>
      <c r="F368" s="4" t="s">
        <v>45</v>
      </c>
      <c r="G368" s="4" t="s">
        <v>30</v>
      </c>
      <c r="H368" s="10">
        <v>23270</v>
      </c>
      <c r="I368" s="10">
        <f t="shared" si="5"/>
        <v>46540</v>
      </c>
      <c r="J368" s="20"/>
      <c r="K368" s="21"/>
      <c r="L368" s="21"/>
      <c r="M368" s="21"/>
      <c r="N368" s="21"/>
      <c r="O368" s="21"/>
      <c r="P368" s="22"/>
      <c r="Q368" s="22"/>
      <c r="R368" s="27"/>
    </row>
    <row r="369" spans="1:18" ht="15" x14ac:dyDescent="0.25">
      <c r="A369" s="5" t="s">
        <v>830</v>
      </c>
      <c r="B369" s="6" t="s">
        <v>74</v>
      </c>
      <c r="C369" s="6" t="s">
        <v>113</v>
      </c>
      <c r="D369" s="6">
        <v>1</v>
      </c>
      <c r="E369" s="15">
        <v>45045</v>
      </c>
      <c r="F369" s="6" t="s">
        <v>45</v>
      </c>
      <c r="G369" s="6" t="s">
        <v>30</v>
      </c>
      <c r="H369" s="11">
        <v>23270</v>
      </c>
      <c r="I369" s="11">
        <f t="shared" si="5"/>
        <v>23270</v>
      </c>
      <c r="J369" s="23"/>
      <c r="K369" s="24"/>
      <c r="L369" s="24"/>
      <c r="M369" s="24"/>
      <c r="N369" s="24"/>
      <c r="O369" s="24"/>
      <c r="P369" s="25"/>
      <c r="Q369" s="25"/>
      <c r="R369" s="28"/>
    </row>
    <row r="370" spans="1:18" ht="15" x14ac:dyDescent="0.25">
      <c r="A370" s="3" t="s">
        <v>831</v>
      </c>
      <c r="B370" s="4" t="s">
        <v>74</v>
      </c>
      <c r="C370" s="4" t="s">
        <v>94</v>
      </c>
      <c r="D370" s="4">
        <v>1</v>
      </c>
      <c r="E370" s="14">
        <v>45038</v>
      </c>
      <c r="F370" s="4" t="s">
        <v>45</v>
      </c>
      <c r="G370" s="4" t="s">
        <v>30</v>
      </c>
      <c r="H370" s="10">
        <v>23270</v>
      </c>
      <c r="I370" s="10">
        <f t="shared" si="5"/>
        <v>23270</v>
      </c>
      <c r="J370" s="20"/>
      <c r="K370" s="21"/>
      <c r="L370" s="21"/>
      <c r="M370" s="21"/>
      <c r="N370" s="21"/>
      <c r="O370" s="21"/>
      <c r="P370" s="22"/>
      <c r="Q370" s="22"/>
      <c r="R370" s="27"/>
    </row>
    <row r="371" spans="1:18" ht="15" x14ac:dyDescent="0.25">
      <c r="A371" s="5" t="s">
        <v>832</v>
      </c>
      <c r="B371" s="6" t="s">
        <v>0</v>
      </c>
      <c r="C371" s="6" t="s">
        <v>108</v>
      </c>
      <c r="D371" s="6">
        <v>4</v>
      </c>
      <c r="E371" s="15">
        <v>45030</v>
      </c>
      <c r="F371" s="6" t="s">
        <v>67</v>
      </c>
      <c r="G371" s="6" t="s">
        <v>30</v>
      </c>
      <c r="H371" s="11">
        <v>40690</v>
      </c>
      <c r="I371" s="11">
        <f t="shared" si="5"/>
        <v>162760</v>
      </c>
      <c r="J371" s="23"/>
      <c r="K371" s="24"/>
      <c r="L371" s="24"/>
      <c r="M371" s="24"/>
      <c r="N371" s="24"/>
      <c r="O371" s="24"/>
      <c r="P371" s="25"/>
      <c r="Q371" s="25"/>
      <c r="R371" s="28"/>
    </row>
    <row r="372" spans="1:18" ht="15" x14ac:dyDescent="0.25">
      <c r="A372" s="3" t="s">
        <v>833</v>
      </c>
      <c r="B372" s="4" t="s">
        <v>41</v>
      </c>
      <c r="C372" s="4" t="s">
        <v>97</v>
      </c>
      <c r="D372" s="4">
        <v>4</v>
      </c>
      <c r="E372" s="14">
        <v>45049</v>
      </c>
      <c r="F372" s="4" t="s">
        <v>32</v>
      </c>
      <c r="G372" s="4" t="s">
        <v>30</v>
      </c>
      <c r="H372" s="10">
        <v>17910</v>
      </c>
      <c r="I372" s="10">
        <f t="shared" si="5"/>
        <v>71640</v>
      </c>
      <c r="J372" s="20"/>
      <c r="K372" s="21"/>
      <c r="L372" s="21"/>
      <c r="M372" s="21"/>
      <c r="N372" s="21"/>
      <c r="O372" s="21"/>
      <c r="P372" s="22"/>
      <c r="Q372" s="22"/>
      <c r="R372" s="27"/>
    </row>
    <row r="373" spans="1:18" ht="15" x14ac:dyDescent="0.25">
      <c r="A373" s="5" t="s">
        <v>834</v>
      </c>
      <c r="B373" s="6" t="s">
        <v>27</v>
      </c>
      <c r="C373" s="6" t="s">
        <v>61</v>
      </c>
      <c r="D373" s="6">
        <v>2</v>
      </c>
      <c r="E373" s="15">
        <v>45052</v>
      </c>
      <c r="F373" s="6" t="s">
        <v>29</v>
      </c>
      <c r="G373" s="6" t="s">
        <v>30</v>
      </c>
      <c r="H373" s="11">
        <v>20590</v>
      </c>
      <c r="I373" s="11">
        <f t="shared" si="5"/>
        <v>41180</v>
      </c>
      <c r="J373" s="23"/>
      <c r="K373" s="24"/>
      <c r="L373" s="24"/>
      <c r="M373" s="24"/>
      <c r="N373" s="24"/>
      <c r="O373" s="24"/>
      <c r="P373" s="25"/>
      <c r="Q373" s="25"/>
      <c r="R373" s="28"/>
    </row>
    <row r="374" spans="1:18" ht="15" x14ac:dyDescent="0.25">
      <c r="A374" s="3" t="s">
        <v>835</v>
      </c>
      <c r="B374" s="4" t="s">
        <v>74</v>
      </c>
      <c r="C374" s="4" t="s">
        <v>113</v>
      </c>
      <c r="D374" s="4">
        <v>3</v>
      </c>
      <c r="E374" s="14">
        <v>45068</v>
      </c>
      <c r="F374" s="4" t="s">
        <v>5</v>
      </c>
      <c r="G374" s="4" t="s">
        <v>30</v>
      </c>
      <c r="H374" s="10">
        <v>36670</v>
      </c>
      <c r="I374" s="10">
        <f t="shared" si="5"/>
        <v>110010</v>
      </c>
      <c r="J374" s="20"/>
      <c r="K374" s="21"/>
      <c r="L374" s="21"/>
      <c r="M374" s="21"/>
      <c r="N374" s="21"/>
      <c r="O374" s="21"/>
      <c r="P374" s="22"/>
      <c r="Q374" s="22"/>
      <c r="R374" s="27"/>
    </row>
    <row r="375" spans="1:18" ht="15" x14ac:dyDescent="0.25">
      <c r="A375" s="5" t="s">
        <v>836</v>
      </c>
      <c r="B375" s="6" t="s">
        <v>65</v>
      </c>
      <c r="C375" s="6" t="s">
        <v>95</v>
      </c>
      <c r="D375" s="6">
        <v>4</v>
      </c>
      <c r="E375" s="15">
        <v>45074</v>
      </c>
      <c r="F375" s="6" t="s">
        <v>4</v>
      </c>
      <c r="G375" s="6" t="s">
        <v>30</v>
      </c>
      <c r="H375" s="11">
        <v>43370</v>
      </c>
      <c r="I375" s="11">
        <f t="shared" si="5"/>
        <v>173480</v>
      </c>
      <c r="J375" s="23"/>
      <c r="K375" s="24"/>
      <c r="L375" s="24"/>
      <c r="M375" s="24"/>
      <c r="N375" s="24"/>
      <c r="O375" s="24"/>
      <c r="P375" s="25"/>
      <c r="Q375" s="25"/>
      <c r="R375" s="28"/>
    </row>
    <row r="376" spans="1:18" ht="15" x14ac:dyDescent="0.25">
      <c r="A376" s="3" t="s">
        <v>837</v>
      </c>
      <c r="B376" s="4" t="s">
        <v>76</v>
      </c>
      <c r="C376" s="4" t="s">
        <v>87</v>
      </c>
      <c r="D376" s="4">
        <v>4</v>
      </c>
      <c r="E376" s="14">
        <v>45047</v>
      </c>
      <c r="F376" s="4" t="s">
        <v>55</v>
      </c>
      <c r="G376" s="4" t="s">
        <v>30</v>
      </c>
      <c r="H376" s="10">
        <v>38010</v>
      </c>
      <c r="I376" s="10">
        <f t="shared" si="5"/>
        <v>152040</v>
      </c>
      <c r="J376" s="20"/>
      <c r="K376" s="21"/>
      <c r="L376" s="21"/>
      <c r="M376" s="21"/>
      <c r="N376" s="21"/>
      <c r="O376" s="21"/>
      <c r="P376" s="22"/>
      <c r="Q376" s="22"/>
      <c r="R376" s="27"/>
    </row>
    <row r="377" spans="1:18" ht="15" x14ac:dyDescent="0.25">
      <c r="A377" s="5" t="s">
        <v>838</v>
      </c>
      <c r="B377" s="6" t="s">
        <v>1</v>
      </c>
      <c r="C377" s="6" t="s">
        <v>31</v>
      </c>
      <c r="D377" s="6">
        <v>2</v>
      </c>
      <c r="E377" s="15">
        <v>45047</v>
      </c>
      <c r="F377" s="6" t="s">
        <v>38</v>
      </c>
      <c r="G377" s="6" t="s">
        <v>39</v>
      </c>
      <c r="H377" s="11">
        <v>19600</v>
      </c>
      <c r="I377" s="11">
        <f t="shared" si="5"/>
        <v>39200</v>
      </c>
      <c r="J377" s="23"/>
      <c r="K377" s="24"/>
      <c r="L377" s="24"/>
      <c r="M377" s="24"/>
      <c r="N377" s="24"/>
      <c r="O377" s="24"/>
      <c r="P377" s="25"/>
      <c r="Q377" s="25"/>
      <c r="R377" s="28"/>
    </row>
    <row r="378" spans="1:18" ht="15" x14ac:dyDescent="0.25">
      <c r="A378" s="3" t="s">
        <v>839</v>
      </c>
      <c r="B378" s="4" t="s">
        <v>2</v>
      </c>
      <c r="C378" s="4" t="s">
        <v>124</v>
      </c>
      <c r="D378" s="4">
        <v>2</v>
      </c>
      <c r="E378" s="14">
        <v>45076</v>
      </c>
      <c r="F378" s="4" t="s">
        <v>58</v>
      </c>
      <c r="G378" s="4" t="s">
        <v>30</v>
      </c>
      <c r="H378" s="10">
        <v>29970</v>
      </c>
      <c r="I378" s="10">
        <f t="shared" si="5"/>
        <v>59940</v>
      </c>
      <c r="J378" s="20"/>
      <c r="K378" s="21"/>
      <c r="L378" s="21"/>
      <c r="M378" s="21"/>
      <c r="N378" s="21"/>
      <c r="O378" s="21"/>
      <c r="P378" s="22"/>
      <c r="Q378" s="22"/>
      <c r="R378" s="27"/>
    </row>
    <row r="379" spans="1:18" ht="15" x14ac:dyDescent="0.25">
      <c r="A379" s="5" t="s">
        <v>840</v>
      </c>
      <c r="B379" s="6" t="s">
        <v>63</v>
      </c>
      <c r="C379" s="6" t="s">
        <v>85</v>
      </c>
      <c r="D379" s="6">
        <v>1</v>
      </c>
      <c r="E379" s="15">
        <v>45057</v>
      </c>
      <c r="F379" s="6" t="s">
        <v>45</v>
      </c>
      <c r="G379" s="6" t="s">
        <v>30</v>
      </c>
      <c r="H379" s="11">
        <v>23270</v>
      </c>
      <c r="I379" s="11">
        <f t="shared" si="5"/>
        <v>23270</v>
      </c>
      <c r="J379" s="23"/>
      <c r="K379" s="24"/>
      <c r="L379" s="24"/>
      <c r="M379" s="24"/>
      <c r="N379" s="24"/>
      <c r="O379" s="24"/>
      <c r="P379" s="25"/>
      <c r="Q379" s="25"/>
      <c r="R379" s="28"/>
    </row>
    <row r="380" spans="1:18" ht="15" x14ac:dyDescent="0.25">
      <c r="A380" s="3" t="s">
        <v>841</v>
      </c>
      <c r="B380" s="4" t="s">
        <v>68</v>
      </c>
      <c r="C380" s="4" t="s">
        <v>89</v>
      </c>
      <c r="D380" s="4">
        <v>1</v>
      </c>
      <c r="E380" s="14">
        <v>45074</v>
      </c>
      <c r="F380" s="4" t="s">
        <v>10</v>
      </c>
      <c r="G380" s="4" t="s">
        <v>30</v>
      </c>
      <c r="H380" s="10">
        <v>44710</v>
      </c>
      <c r="I380" s="10">
        <f t="shared" si="5"/>
        <v>44710</v>
      </c>
      <c r="J380" s="20"/>
      <c r="K380" s="21"/>
      <c r="L380" s="21"/>
      <c r="M380" s="21"/>
      <c r="N380" s="21"/>
      <c r="O380" s="21"/>
      <c r="P380" s="22"/>
      <c r="Q380" s="22"/>
      <c r="R380" s="27"/>
    </row>
    <row r="381" spans="1:18" ht="15" x14ac:dyDescent="0.25">
      <c r="A381" s="5" t="s">
        <v>842</v>
      </c>
      <c r="B381" s="6" t="s">
        <v>71</v>
      </c>
      <c r="C381" s="6" t="s">
        <v>104</v>
      </c>
      <c r="D381" s="6">
        <v>1</v>
      </c>
      <c r="E381" s="15">
        <v>45102</v>
      </c>
      <c r="F381" s="6" t="s">
        <v>3</v>
      </c>
      <c r="G381" s="6" t="s">
        <v>30</v>
      </c>
      <c r="H381" s="11">
        <v>19250</v>
      </c>
      <c r="I381" s="11">
        <f t="shared" si="5"/>
        <v>19250</v>
      </c>
      <c r="J381" s="23"/>
      <c r="K381" s="24"/>
      <c r="L381" s="24"/>
      <c r="M381" s="24"/>
      <c r="N381" s="24"/>
      <c r="O381" s="24"/>
      <c r="P381" s="25"/>
      <c r="Q381" s="25"/>
      <c r="R381" s="28"/>
    </row>
    <row r="382" spans="1:18" ht="15" x14ac:dyDescent="0.25">
      <c r="A382" s="3" t="s">
        <v>843</v>
      </c>
      <c r="B382" s="4" t="s">
        <v>56</v>
      </c>
      <c r="C382" s="4" t="s">
        <v>121</v>
      </c>
      <c r="D382" s="4">
        <v>3</v>
      </c>
      <c r="E382" s="14">
        <v>45094</v>
      </c>
      <c r="F382" s="4" t="s">
        <v>6</v>
      </c>
      <c r="G382" s="4" t="s">
        <v>30</v>
      </c>
      <c r="H382" s="10">
        <v>25950</v>
      </c>
      <c r="I382" s="10">
        <f t="shared" si="5"/>
        <v>77850</v>
      </c>
      <c r="J382" s="20"/>
      <c r="K382" s="21"/>
      <c r="L382" s="21"/>
      <c r="M382" s="21"/>
      <c r="N382" s="21"/>
      <c r="O382" s="21"/>
      <c r="P382" s="22"/>
      <c r="Q382" s="22"/>
      <c r="R382" s="27"/>
    </row>
    <row r="383" spans="1:18" ht="15" x14ac:dyDescent="0.25">
      <c r="A383" s="5" t="s">
        <v>844</v>
      </c>
      <c r="B383" s="6" t="s">
        <v>36</v>
      </c>
      <c r="C383" s="6" t="s">
        <v>98</v>
      </c>
      <c r="D383" s="6">
        <v>4</v>
      </c>
      <c r="E383" s="15">
        <v>45081</v>
      </c>
      <c r="F383" s="6" t="s">
        <v>6</v>
      </c>
      <c r="G383" s="6" t="s">
        <v>30</v>
      </c>
      <c r="H383" s="11">
        <v>25950</v>
      </c>
      <c r="I383" s="11">
        <f t="shared" si="5"/>
        <v>103800</v>
      </c>
      <c r="J383" s="23"/>
      <c r="K383" s="24"/>
      <c r="L383" s="24"/>
      <c r="M383" s="24"/>
      <c r="N383" s="24"/>
      <c r="O383" s="24"/>
      <c r="P383" s="25"/>
      <c r="Q383" s="25"/>
      <c r="R383" s="28"/>
    </row>
    <row r="384" spans="1:18" ht="15" x14ac:dyDescent="0.25">
      <c r="A384" s="3" t="s">
        <v>845</v>
      </c>
      <c r="B384" s="4" t="s">
        <v>65</v>
      </c>
      <c r="C384" s="4" t="s">
        <v>66</v>
      </c>
      <c r="D384" s="4">
        <v>1</v>
      </c>
      <c r="E384" s="14">
        <v>45078</v>
      </c>
      <c r="F384" s="4" t="s">
        <v>35</v>
      </c>
      <c r="G384" s="4" t="s">
        <v>30</v>
      </c>
      <c r="H384" s="10">
        <v>24610</v>
      </c>
      <c r="I384" s="10">
        <f t="shared" si="5"/>
        <v>24610</v>
      </c>
      <c r="J384" s="20"/>
      <c r="K384" s="21"/>
      <c r="L384" s="21"/>
      <c r="M384" s="21"/>
      <c r="N384" s="21"/>
      <c r="O384" s="21"/>
      <c r="P384" s="22"/>
      <c r="Q384" s="22"/>
      <c r="R384" s="27"/>
    </row>
    <row r="385" spans="1:18" ht="15" x14ac:dyDescent="0.25">
      <c r="A385" s="5" t="s">
        <v>846</v>
      </c>
      <c r="B385" s="6" t="s">
        <v>71</v>
      </c>
      <c r="C385" s="6" t="s">
        <v>93</v>
      </c>
      <c r="D385" s="6">
        <v>2</v>
      </c>
      <c r="E385" s="15">
        <v>45089</v>
      </c>
      <c r="F385" s="6" t="s">
        <v>35</v>
      </c>
      <c r="G385" s="6" t="s">
        <v>30</v>
      </c>
      <c r="H385" s="11">
        <v>24610</v>
      </c>
      <c r="I385" s="11">
        <f t="shared" si="5"/>
        <v>49220</v>
      </c>
      <c r="J385" s="23"/>
      <c r="K385" s="24"/>
      <c r="L385" s="24"/>
      <c r="M385" s="24"/>
      <c r="N385" s="24"/>
      <c r="O385" s="24"/>
      <c r="P385" s="25"/>
      <c r="Q385" s="25"/>
      <c r="R385" s="28"/>
    </row>
    <row r="386" spans="1:18" ht="15" x14ac:dyDescent="0.25">
      <c r="A386" s="3" t="s">
        <v>847</v>
      </c>
      <c r="B386" s="4" t="s">
        <v>71</v>
      </c>
      <c r="C386" s="4" t="s">
        <v>102</v>
      </c>
      <c r="D386" s="4">
        <v>1</v>
      </c>
      <c r="E386" s="14">
        <v>45092</v>
      </c>
      <c r="F386" s="4" t="s">
        <v>7</v>
      </c>
      <c r="G386" s="4" t="s">
        <v>30</v>
      </c>
      <c r="H386" s="10">
        <v>39350</v>
      </c>
      <c r="I386" s="10">
        <f t="shared" ref="I386:I449" si="6">D386*H386</f>
        <v>39350</v>
      </c>
      <c r="J386" s="20"/>
      <c r="K386" s="21"/>
      <c r="L386" s="21"/>
      <c r="M386" s="21"/>
      <c r="N386" s="21"/>
      <c r="O386" s="21"/>
      <c r="P386" s="22"/>
      <c r="Q386" s="22"/>
      <c r="R386" s="27"/>
    </row>
    <row r="387" spans="1:18" ht="15" x14ac:dyDescent="0.25">
      <c r="A387" s="5" t="s">
        <v>848</v>
      </c>
      <c r="B387" s="6" t="s">
        <v>36</v>
      </c>
      <c r="C387" s="6" t="s">
        <v>98</v>
      </c>
      <c r="D387" s="6">
        <v>2</v>
      </c>
      <c r="E387" s="15">
        <v>45091</v>
      </c>
      <c r="F387" s="6" t="s">
        <v>45</v>
      </c>
      <c r="G387" s="6" t="s">
        <v>30</v>
      </c>
      <c r="H387" s="11">
        <v>23270</v>
      </c>
      <c r="I387" s="11">
        <f t="shared" si="6"/>
        <v>46540</v>
      </c>
      <c r="J387" s="23"/>
      <c r="K387" s="24"/>
      <c r="L387" s="24"/>
      <c r="M387" s="24"/>
      <c r="N387" s="24"/>
      <c r="O387" s="24"/>
      <c r="P387" s="25"/>
      <c r="Q387" s="25"/>
      <c r="R387" s="28"/>
    </row>
    <row r="388" spans="1:18" ht="15" x14ac:dyDescent="0.25">
      <c r="A388" s="3" t="s">
        <v>849</v>
      </c>
      <c r="B388" s="4" t="s">
        <v>76</v>
      </c>
      <c r="C388" s="4" t="s">
        <v>77</v>
      </c>
      <c r="D388" s="4">
        <v>1</v>
      </c>
      <c r="E388" s="14">
        <v>45079</v>
      </c>
      <c r="F388" s="4" t="s">
        <v>10</v>
      </c>
      <c r="G388" s="4" t="s">
        <v>30</v>
      </c>
      <c r="H388" s="10">
        <v>44710</v>
      </c>
      <c r="I388" s="10">
        <f t="shared" si="6"/>
        <v>44710</v>
      </c>
      <c r="J388" s="20"/>
      <c r="K388" s="21"/>
      <c r="L388" s="21"/>
      <c r="M388" s="21"/>
      <c r="N388" s="21"/>
      <c r="O388" s="21"/>
      <c r="P388" s="22"/>
      <c r="Q388" s="22"/>
      <c r="R388" s="27"/>
    </row>
    <row r="389" spans="1:18" ht="15" x14ac:dyDescent="0.25">
      <c r="A389" s="5" t="s">
        <v>850</v>
      </c>
      <c r="B389" s="6" t="s">
        <v>41</v>
      </c>
      <c r="C389" s="6" t="s">
        <v>78</v>
      </c>
      <c r="D389" s="6">
        <v>1</v>
      </c>
      <c r="E389" s="15">
        <v>45094</v>
      </c>
      <c r="F389" s="6" t="s">
        <v>10</v>
      </c>
      <c r="G389" s="6" t="s">
        <v>30</v>
      </c>
      <c r="H389" s="11">
        <v>44710</v>
      </c>
      <c r="I389" s="11">
        <f t="shared" si="6"/>
        <v>44710</v>
      </c>
      <c r="J389" s="23"/>
      <c r="K389" s="24"/>
      <c r="L389" s="24"/>
      <c r="M389" s="24"/>
      <c r="N389" s="24"/>
      <c r="O389" s="24"/>
      <c r="P389" s="25"/>
      <c r="Q389" s="25"/>
      <c r="R389" s="28"/>
    </row>
    <row r="390" spans="1:18" ht="15" x14ac:dyDescent="0.25">
      <c r="A390" s="3" t="s">
        <v>851</v>
      </c>
      <c r="B390" s="4" t="s">
        <v>76</v>
      </c>
      <c r="C390" s="4" t="s">
        <v>77</v>
      </c>
      <c r="D390" s="4">
        <v>3</v>
      </c>
      <c r="E390" s="14">
        <v>45100</v>
      </c>
      <c r="F390" s="4" t="s">
        <v>114</v>
      </c>
      <c r="G390" s="4" t="s">
        <v>39</v>
      </c>
      <c r="H390" s="10">
        <v>17600</v>
      </c>
      <c r="I390" s="10">
        <f t="shared" si="6"/>
        <v>52800</v>
      </c>
      <c r="J390" s="20"/>
      <c r="K390" s="21"/>
      <c r="L390" s="21"/>
      <c r="M390" s="21"/>
      <c r="N390" s="21"/>
      <c r="O390" s="21"/>
      <c r="P390" s="22"/>
      <c r="Q390" s="22"/>
      <c r="R390" s="27"/>
    </row>
    <row r="391" spans="1:18" ht="15" x14ac:dyDescent="0.25">
      <c r="A391" s="5" t="s">
        <v>852</v>
      </c>
      <c r="B391" s="6" t="s">
        <v>68</v>
      </c>
      <c r="C391" s="6" t="s">
        <v>106</v>
      </c>
      <c r="D391" s="6">
        <v>1</v>
      </c>
      <c r="E391" s="15">
        <v>45130</v>
      </c>
      <c r="F391" s="6" t="s">
        <v>29</v>
      </c>
      <c r="G391" s="6" t="s">
        <v>30</v>
      </c>
      <c r="H391" s="11">
        <v>20590</v>
      </c>
      <c r="I391" s="11">
        <f t="shared" si="6"/>
        <v>20590</v>
      </c>
      <c r="J391" s="23"/>
      <c r="K391" s="24"/>
      <c r="L391" s="24"/>
      <c r="M391" s="24"/>
      <c r="N391" s="24"/>
      <c r="O391" s="24"/>
      <c r="P391" s="25"/>
      <c r="Q391" s="25"/>
      <c r="R391" s="28"/>
    </row>
    <row r="392" spans="1:18" ht="15" x14ac:dyDescent="0.25">
      <c r="A392" s="3" t="s">
        <v>853</v>
      </c>
      <c r="B392" s="4" t="s">
        <v>2</v>
      </c>
      <c r="C392" s="4" t="s">
        <v>117</v>
      </c>
      <c r="D392" s="4">
        <v>4</v>
      </c>
      <c r="E392" s="14">
        <v>45118</v>
      </c>
      <c r="F392" s="4" t="s">
        <v>32</v>
      </c>
      <c r="G392" s="4" t="s">
        <v>30</v>
      </c>
      <c r="H392" s="10">
        <v>17910</v>
      </c>
      <c r="I392" s="10">
        <f t="shared" si="6"/>
        <v>71640</v>
      </c>
      <c r="J392" s="20"/>
      <c r="K392" s="21"/>
      <c r="L392" s="21"/>
      <c r="M392" s="21"/>
      <c r="N392" s="21"/>
      <c r="O392" s="21"/>
      <c r="P392" s="22"/>
      <c r="Q392" s="22"/>
      <c r="R392" s="27"/>
    </row>
    <row r="393" spans="1:18" ht="15" x14ac:dyDescent="0.25">
      <c r="A393" s="5" t="s">
        <v>854</v>
      </c>
      <c r="B393" s="6" t="s">
        <v>36</v>
      </c>
      <c r="C393" s="6" t="s">
        <v>128</v>
      </c>
      <c r="D393" s="6">
        <v>3</v>
      </c>
      <c r="E393" s="15">
        <v>45128</v>
      </c>
      <c r="F393" s="6" t="s">
        <v>86</v>
      </c>
      <c r="G393" s="6" t="s">
        <v>39</v>
      </c>
      <c r="H393" s="11">
        <v>15600</v>
      </c>
      <c r="I393" s="11">
        <f t="shared" si="6"/>
        <v>46800</v>
      </c>
      <c r="J393" s="23"/>
      <c r="K393" s="24"/>
      <c r="L393" s="24"/>
      <c r="M393" s="24"/>
      <c r="N393" s="24"/>
      <c r="O393" s="24"/>
      <c r="P393" s="25"/>
      <c r="Q393" s="25"/>
      <c r="R393" s="28"/>
    </row>
    <row r="394" spans="1:18" ht="15" x14ac:dyDescent="0.25">
      <c r="A394" s="3" t="s">
        <v>855</v>
      </c>
      <c r="B394" s="4" t="s">
        <v>1</v>
      </c>
      <c r="C394" s="4" t="s">
        <v>110</v>
      </c>
      <c r="D394" s="4">
        <v>2</v>
      </c>
      <c r="E394" s="14">
        <v>45108</v>
      </c>
      <c r="F394" s="4" t="s">
        <v>86</v>
      </c>
      <c r="G394" s="4" t="s">
        <v>39</v>
      </c>
      <c r="H394" s="10">
        <v>15600</v>
      </c>
      <c r="I394" s="10">
        <f t="shared" si="6"/>
        <v>31200</v>
      </c>
      <c r="J394" s="20"/>
      <c r="K394" s="21"/>
      <c r="L394" s="21"/>
      <c r="M394" s="21"/>
      <c r="N394" s="21"/>
      <c r="O394" s="21"/>
      <c r="P394" s="22"/>
      <c r="Q394" s="22"/>
      <c r="R394" s="27"/>
    </row>
    <row r="395" spans="1:18" ht="15" x14ac:dyDescent="0.25">
      <c r="A395" s="5" t="s">
        <v>856</v>
      </c>
      <c r="B395" s="6" t="s">
        <v>0</v>
      </c>
      <c r="C395" s="6" t="s">
        <v>116</v>
      </c>
      <c r="D395" s="6">
        <v>2</v>
      </c>
      <c r="E395" s="15">
        <v>45135</v>
      </c>
      <c r="F395" s="6" t="s">
        <v>86</v>
      </c>
      <c r="G395" s="6" t="s">
        <v>39</v>
      </c>
      <c r="H395" s="11">
        <v>15600</v>
      </c>
      <c r="I395" s="11">
        <f t="shared" si="6"/>
        <v>31200</v>
      </c>
      <c r="J395" s="23"/>
      <c r="K395" s="24"/>
      <c r="L395" s="24"/>
      <c r="M395" s="24"/>
      <c r="N395" s="24"/>
      <c r="O395" s="24"/>
      <c r="P395" s="25"/>
      <c r="Q395" s="25"/>
      <c r="R395" s="28"/>
    </row>
    <row r="396" spans="1:18" ht="15" x14ac:dyDescent="0.25">
      <c r="A396" s="3" t="s">
        <v>857</v>
      </c>
      <c r="B396" s="4" t="s">
        <v>68</v>
      </c>
      <c r="C396" s="4" t="s">
        <v>89</v>
      </c>
      <c r="D396" s="4">
        <v>3</v>
      </c>
      <c r="E396" s="14">
        <v>45134</v>
      </c>
      <c r="F396" s="4" t="s">
        <v>55</v>
      </c>
      <c r="G396" s="4" t="s">
        <v>30</v>
      </c>
      <c r="H396" s="10">
        <v>38010</v>
      </c>
      <c r="I396" s="10">
        <f t="shared" si="6"/>
        <v>114030</v>
      </c>
      <c r="J396" s="20"/>
      <c r="K396" s="21"/>
      <c r="L396" s="21"/>
      <c r="M396" s="21"/>
      <c r="N396" s="21"/>
      <c r="O396" s="21"/>
      <c r="P396" s="22"/>
      <c r="Q396" s="22"/>
      <c r="R396" s="27"/>
    </row>
    <row r="397" spans="1:18" ht="15" x14ac:dyDescent="0.25">
      <c r="A397" s="5" t="s">
        <v>858</v>
      </c>
      <c r="B397" s="6" t="s">
        <v>68</v>
      </c>
      <c r="C397" s="6" t="s">
        <v>69</v>
      </c>
      <c r="D397" s="6">
        <v>2</v>
      </c>
      <c r="E397" s="15">
        <v>45138</v>
      </c>
      <c r="F397" s="6" t="s">
        <v>55</v>
      </c>
      <c r="G397" s="6" t="s">
        <v>30</v>
      </c>
      <c r="H397" s="11">
        <v>38010</v>
      </c>
      <c r="I397" s="11">
        <f t="shared" si="6"/>
        <v>76020</v>
      </c>
      <c r="J397" s="23"/>
      <c r="K397" s="24"/>
      <c r="L397" s="24"/>
      <c r="M397" s="24"/>
      <c r="N397" s="24"/>
      <c r="O397" s="24"/>
      <c r="P397" s="25"/>
      <c r="Q397" s="25"/>
      <c r="R397" s="28"/>
    </row>
    <row r="398" spans="1:18" ht="15" x14ac:dyDescent="0.25">
      <c r="A398" s="3" t="s">
        <v>859</v>
      </c>
      <c r="B398" s="4" t="s">
        <v>51</v>
      </c>
      <c r="C398" s="4" t="s">
        <v>83</v>
      </c>
      <c r="D398" s="4">
        <v>1</v>
      </c>
      <c r="E398" s="14">
        <v>45119</v>
      </c>
      <c r="F398" s="4" t="s">
        <v>7</v>
      </c>
      <c r="G398" s="4" t="s">
        <v>30</v>
      </c>
      <c r="H398" s="10">
        <v>39350</v>
      </c>
      <c r="I398" s="10">
        <f t="shared" si="6"/>
        <v>39350</v>
      </c>
      <c r="J398" s="20"/>
      <c r="K398" s="21"/>
      <c r="L398" s="21"/>
      <c r="M398" s="21"/>
      <c r="N398" s="21"/>
      <c r="O398" s="21"/>
      <c r="P398" s="22"/>
      <c r="Q398" s="22"/>
      <c r="R398" s="27"/>
    </row>
    <row r="399" spans="1:18" ht="15" x14ac:dyDescent="0.25">
      <c r="A399" s="5" t="s">
        <v>860</v>
      </c>
      <c r="B399" s="6" t="s">
        <v>68</v>
      </c>
      <c r="C399" s="6" t="s">
        <v>89</v>
      </c>
      <c r="D399" s="6">
        <v>3</v>
      </c>
      <c r="E399" s="15">
        <v>45134</v>
      </c>
      <c r="F399" s="6" t="s">
        <v>60</v>
      </c>
      <c r="G399" s="6" t="s">
        <v>30</v>
      </c>
      <c r="H399" s="11">
        <v>33990</v>
      </c>
      <c r="I399" s="11">
        <f t="shared" si="6"/>
        <v>101970</v>
      </c>
      <c r="J399" s="23"/>
      <c r="K399" s="24"/>
      <c r="L399" s="24"/>
      <c r="M399" s="24"/>
      <c r="N399" s="24"/>
      <c r="O399" s="24"/>
      <c r="P399" s="25"/>
      <c r="Q399" s="25"/>
      <c r="R399" s="28"/>
    </row>
    <row r="400" spans="1:18" ht="15" x14ac:dyDescent="0.25">
      <c r="A400" s="3" t="s">
        <v>861</v>
      </c>
      <c r="B400" s="4" t="s">
        <v>65</v>
      </c>
      <c r="C400" s="4" t="s">
        <v>95</v>
      </c>
      <c r="D400" s="4">
        <v>4</v>
      </c>
      <c r="E400" s="14">
        <v>45110</v>
      </c>
      <c r="F400" s="4" t="s">
        <v>82</v>
      </c>
      <c r="G400" s="4" t="s">
        <v>30</v>
      </c>
      <c r="H400" s="10">
        <v>27290</v>
      </c>
      <c r="I400" s="10">
        <f t="shared" si="6"/>
        <v>109160</v>
      </c>
      <c r="J400" s="20"/>
      <c r="K400" s="21"/>
      <c r="L400" s="21"/>
      <c r="M400" s="21"/>
      <c r="N400" s="21"/>
      <c r="O400" s="21"/>
      <c r="P400" s="22"/>
      <c r="Q400" s="22"/>
      <c r="R400" s="27"/>
    </row>
    <row r="401" spans="1:18" ht="15" x14ac:dyDescent="0.25">
      <c r="A401" s="5" t="s">
        <v>862</v>
      </c>
      <c r="B401" s="6" t="s">
        <v>1</v>
      </c>
      <c r="C401" s="6" t="s">
        <v>101</v>
      </c>
      <c r="D401" s="6">
        <v>1</v>
      </c>
      <c r="E401" s="15">
        <v>45129</v>
      </c>
      <c r="F401" s="6" t="s">
        <v>82</v>
      </c>
      <c r="G401" s="6" t="s">
        <v>30</v>
      </c>
      <c r="H401" s="11">
        <v>27290</v>
      </c>
      <c r="I401" s="11">
        <f t="shared" si="6"/>
        <v>27290</v>
      </c>
      <c r="J401" s="23"/>
      <c r="K401" s="24"/>
      <c r="L401" s="24"/>
      <c r="M401" s="24"/>
      <c r="N401" s="24"/>
      <c r="O401" s="24"/>
      <c r="P401" s="25"/>
      <c r="Q401" s="25"/>
      <c r="R401" s="28"/>
    </row>
    <row r="402" spans="1:18" ht="15" x14ac:dyDescent="0.25">
      <c r="A402" s="3" t="s">
        <v>863</v>
      </c>
      <c r="B402" s="4" t="s">
        <v>65</v>
      </c>
      <c r="C402" s="4" t="s">
        <v>91</v>
      </c>
      <c r="D402" s="4">
        <v>3</v>
      </c>
      <c r="E402" s="14">
        <v>45137</v>
      </c>
      <c r="F402" s="4" t="s">
        <v>48</v>
      </c>
      <c r="G402" s="4" t="s">
        <v>30</v>
      </c>
      <c r="H402" s="10">
        <v>35330</v>
      </c>
      <c r="I402" s="10">
        <f t="shared" si="6"/>
        <v>105990</v>
      </c>
      <c r="J402" s="20"/>
      <c r="K402" s="21"/>
      <c r="L402" s="21"/>
      <c r="M402" s="21"/>
      <c r="N402" s="21"/>
      <c r="O402" s="21"/>
      <c r="P402" s="22"/>
      <c r="Q402" s="22"/>
      <c r="R402" s="27"/>
    </row>
    <row r="403" spans="1:18" ht="15" x14ac:dyDescent="0.25">
      <c r="A403" s="5" t="s">
        <v>864</v>
      </c>
      <c r="B403" s="6" t="s">
        <v>68</v>
      </c>
      <c r="C403" s="6" t="s">
        <v>69</v>
      </c>
      <c r="D403" s="6">
        <v>4</v>
      </c>
      <c r="E403" s="15">
        <v>45113</v>
      </c>
      <c r="F403" s="6" t="s">
        <v>48</v>
      </c>
      <c r="G403" s="6" t="s">
        <v>30</v>
      </c>
      <c r="H403" s="11">
        <v>35330</v>
      </c>
      <c r="I403" s="11">
        <f t="shared" si="6"/>
        <v>141320</v>
      </c>
      <c r="J403" s="23"/>
      <c r="K403" s="24"/>
      <c r="L403" s="24"/>
      <c r="M403" s="24"/>
      <c r="N403" s="24"/>
      <c r="O403" s="24"/>
      <c r="P403" s="25"/>
      <c r="Q403" s="25"/>
      <c r="R403" s="28"/>
    </row>
    <row r="404" spans="1:18" ht="15" x14ac:dyDescent="0.25">
      <c r="A404" s="3" t="s">
        <v>865</v>
      </c>
      <c r="B404" s="4" t="s">
        <v>63</v>
      </c>
      <c r="C404" s="4" t="s">
        <v>130</v>
      </c>
      <c r="D404" s="4">
        <v>3</v>
      </c>
      <c r="E404" s="14">
        <v>45110</v>
      </c>
      <c r="F404" s="4" t="s">
        <v>50</v>
      </c>
      <c r="G404" s="4" t="s">
        <v>30</v>
      </c>
      <c r="H404" s="10">
        <v>11300</v>
      </c>
      <c r="I404" s="10">
        <f t="shared" si="6"/>
        <v>33900</v>
      </c>
      <c r="J404" s="20"/>
      <c r="K404" s="21"/>
      <c r="L404" s="21"/>
      <c r="M404" s="21"/>
      <c r="N404" s="21"/>
      <c r="O404" s="21"/>
      <c r="P404" s="22"/>
      <c r="Q404" s="22"/>
      <c r="R404" s="27"/>
    </row>
    <row r="405" spans="1:18" ht="15" x14ac:dyDescent="0.25">
      <c r="A405" s="5" t="s">
        <v>866</v>
      </c>
      <c r="B405" s="6" t="s">
        <v>36</v>
      </c>
      <c r="C405" s="6" t="s">
        <v>98</v>
      </c>
      <c r="D405" s="6">
        <v>1</v>
      </c>
      <c r="E405" s="15">
        <v>45133</v>
      </c>
      <c r="F405" s="6" t="s">
        <v>67</v>
      </c>
      <c r="G405" s="6" t="s">
        <v>30</v>
      </c>
      <c r="H405" s="11">
        <v>40690</v>
      </c>
      <c r="I405" s="11">
        <f t="shared" si="6"/>
        <v>40690</v>
      </c>
      <c r="J405" s="23"/>
      <c r="K405" s="24"/>
      <c r="L405" s="24"/>
      <c r="M405" s="24"/>
      <c r="N405" s="24"/>
      <c r="O405" s="24"/>
      <c r="P405" s="25"/>
      <c r="Q405" s="25"/>
      <c r="R405" s="28"/>
    </row>
    <row r="406" spans="1:18" ht="15" x14ac:dyDescent="0.25">
      <c r="A406" s="3" t="s">
        <v>867</v>
      </c>
      <c r="B406" s="4" t="s">
        <v>0</v>
      </c>
      <c r="C406" s="4" t="s">
        <v>108</v>
      </c>
      <c r="D406" s="4">
        <v>1</v>
      </c>
      <c r="E406" s="14">
        <v>45140</v>
      </c>
      <c r="F406" s="4" t="s">
        <v>32</v>
      </c>
      <c r="G406" s="4" t="s">
        <v>30</v>
      </c>
      <c r="H406" s="10">
        <v>17910</v>
      </c>
      <c r="I406" s="10">
        <f t="shared" si="6"/>
        <v>17910</v>
      </c>
      <c r="J406" s="20"/>
      <c r="K406" s="21"/>
      <c r="L406" s="21"/>
      <c r="M406" s="21"/>
      <c r="N406" s="21"/>
      <c r="O406" s="21"/>
      <c r="P406" s="22"/>
      <c r="Q406" s="22"/>
      <c r="R406" s="27"/>
    </row>
    <row r="407" spans="1:18" ht="15" x14ac:dyDescent="0.25">
      <c r="A407" s="5" t="s">
        <v>868</v>
      </c>
      <c r="B407" s="6" t="s">
        <v>56</v>
      </c>
      <c r="C407" s="6" t="s">
        <v>111</v>
      </c>
      <c r="D407" s="6">
        <v>3</v>
      </c>
      <c r="E407" s="15">
        <v>45167</v>
      </c>
      <c r="F407" s="6" t="s">
        <v>100</v>
      </c>
      <c r="G407" s="6" t="s">
        <v>30</v>
      </c>
      <c r="H407" s="11">
        <v>42030</v>
      </c>
      <c r="I407" s="11">
        <f t="shared" si="6"/>
        <v>126090</v>
      </c>
      <c r="J407" s="23"/>
      <c r="K407" s="24"/>
      <c r="L407" s="24"/>
      <c r="M407" s="24"/>
      <c r="N407" s="24"/>
      <c r="O407" s="24"/>
      <c r="P407" s="25"/>
      <c r="Q407" s="25"/>
      <c r="R407" s="28"/>
    </row>
    <row r="408" spans="1:18" ht="15" x14ac:dyDescent="0.25">
      <c r="A408" s="3" t="s">
        <v>869</v>
      </c>
      <c r="B408" s="4" t="s">
        <v>53</v>
      </c>
      <c r="C408" s="4" t="s">
        <v>105</v>
      </c>
      <c r="D408" s="4">
        <v>4</v>
      </c>
      <c r="E408" s="14">
        <v>45161</v>
      </c>
      <c r="F408" s="4" t="s">
        <v>4</v>
      </c>
      <c r="G408" s="4" t="s">
        <v>30</v>
      </c>
      <c r="H408" s="10">
        <v>43370</v>
      </c>
      <c r="I408" s="10">
        <f t="shared" si="6"/>
        <v>173480</v>
      </c>
      <c r="J408" s="20"/>
      <c r="K408" s="21"/>
      <c r="L408" s="21"/>
      <c r="M408" s="21"/>
      <c r="N408" s="21"/>
      <c r="O408" s="21"/>
      <c r="P408" s="22"/>
      <c r="Q408" s="22"/>
      <c r="R408" s="27"/>
    </row>
    <row r="409" spans="1:18" ht="15" x14ac:dyDescent="0.25">
      <c r="A409" s="5" t="s">
        <v>870</v>
      </c>
      <c r="B409" s="6" t="s">
        <v>71</v>
      </c>
      <c r="C409" s="6" t="s">
        <v>72</v>
      </c>
      <c r="D409" s="6">
        <v>1</v>
      </c>
      <c r="E409" s="15">
        <v>45161</v>
      </c>
      <c r="F409" s="6" t="s">
        <v>5</v>
      </c>
      <c r="G409" s="6" t="s">
        <v>30</v>
      </c>
      <c r="H409" s="11">
        <v>36670</v>
      </c>
      <c r="I409" s="11">
        <f t="shared" si="6"/>
        <v>36670</v>
      </c>
      <c r="J409" s="23"/>
      <c r="K409" s="24"/>
      <c r="L409" s="24"/>
      <c r="M409" s="24"/>
      <c r="N409" s="24"/>
      <c r="O409" s="24"/>
      <c r="P409" s="25"/>
      <c r="Q409" s="25"/>
      <c r="R409" s="28"/>
    </row>
    <row r="410" spans="1:18" ht="15" x14ac:dyDescent="0.25">
      <c r="A410" s="3" t="s">
        <v>871</v>
      </c>
      <c r="B410" s="4" t="s">
        <v>43</v>
      </c>
      <c r="C410" s="4" t="s">
        <v>44</v>
      </c>
      <c r="D410" s="4">
        <v>2</v>
      </c>
      <c r="E410" s="14">
        <v>45154</v>
      </c>
      <c r="F410" s="4" t="s">
        <v>4</v>
      </c>
      <c r="G410" s="4" t="s">
        <v>30</v>
      </c>
      <c r="H410" s="10">
        <v>43370</v>
      </c>
      <c r="I410" s="10">
        <f t="shared" si="6"/>
        <v>86740</v>
      </c>
      <c r="J410" s="20"/>
      <c r="K410" s="21"/>
      <c r="L410" s="21"/>
      <c r="M410" s="21"/>
      <c r="N410" s="21"/>
      <c r="O410" s="21"/>
      <c r="P410" s="22"/>
      <c r="Q410" s="22"/>
      <c r="R410" s="27"/>
    </row>
    <row r="411" spans="1:18" ht="15" x14ac:dyDescent="0.25">
      <c r="A411" s="5" t="s">
        <v>872</v>
      </c>
      <c r="B411" s="6" t="s">
        <v>1</v>
      </c>
      <c r="C411" s="6" t="s">
        <v>31</v>
      </c>
      <c r="D411" s="6">
        <v>2</v>
      </c>
      <c r="E411" s="15">
        <v>45140</v>
      </c>
      <c r="F411" s="6" t="s">
        <v>4</v>
      </c>
      <c r="G411" s="6" t="s">
        <v>30</v>
      </c>
      <c r="H411" s="11">
        <v>43370</v>
      </c>
      <c r="I411" s="11">
        <f t="shared" si="6"/>
        <v>86740</v>
      </c>
      <c r="J411" s="23"/>
      <c r="K411" s="24"/>
      <c r="L411" s="24"/>
      <c r="M411" s="24"/>
      <c r="N411" s="24"/>
      <c r="O411" s="24"/>
      <c r="P411" s="25"/>
      <c r="Q411" s="25"/>
      <c r="R411" s="28"/>
    </row>
    <row r="412" spans="1:18" ht="15" x14ac:dyDescent="0.25">
      <c r="A412" s="3" t="s">
        <v>873</v>
      </c>
      <c r="B412" s="4" t="s">
        <v>76</v>
      </c>
      <c r="C412" s="4" t="s">
        <v>87</v>
      </c>
      <c r="D412" s="4">
        <v>2</v>
      </c>
      <c r="E412" s="14">
        <v>45151</v>
      </c>
      <c r="F412" s="4" t="s">
        <v>7</v>
      </c>
      <c r="G412" s="4" t="s">
        <v>30</v>
      </c>
      <c r="H412" s="10">
        <v>39350</v>
      </c>
      <c r="I412" s="10">
        <f t="shared" si="6"/>
        <v>78700</v>
      </c>
      <c r="J412" s="20"/>
      <c r="K412" s="21"/>
      <c r="L412" s="21"/>
      <c r="M412" s="21"/>
      <c r="N412" s="21"/>
      <c r="O412" s="21"/>
      <c r="P412" s="22"/>
      <c r="Q412" s="22"/>
      <c r="R412" s="27"/>
    </row>
    <row r="413" spans="1:18" ht="15" x14ac:dyDescent="0.25">
      <c r="A413" s="5" t="s">
        <v>874</v>
      </c>
      <c r="B413" s="6" t="s">
        <v>56</v>
      </c>
      <c r="C413" s="6" t="s">
        <v>112</v>
      </c>
      <c r="D413" s="6">
        <v>3</v>
      </c>
      <c r="E413" s="15">
        <v>45157</v>
      </c>
      <c r="F413" s="6" t="s">
        <v>8</v>
      </c>
      <c r="G413" s="6" t="s">
        <v>30</v>
      </c>
      <c r="H413" s="11">
        <v>32650</v>
      </c>
      <c r="I413" s="11">
        <f t="shared" si="6"/>
        <v>97950</v>
      </c>
      <c r="J413" s="23"/>
      <c r="K413" s="24"/>
      <c r="L413" s="24"/>
      <c r="M413" s="24"/>
      <c r="N413" s="24"/>
      <c r="O413" s="24"/>
      <c r="P413" s="25"/>
      <c r="Q413" s="25"/>
      <c r="R413" s="28"/>
    </row>
    <row r="414" spans="1:18" ht="15" x14ac:dyDescent="0.25">
      <c r="A414" s="3" t="s">
        <v>875</v>
      </c>
      <c r="B414" s="4" t="s">
        <v>36</v>
      </c>
      <c r="C414" s="4" t="s">
        <v>37</v>
      </c>
      <c r="D414" s="4">
        <v>3</v>
      </c>
      <c r="E414" s="14">
        <v>45169</v>
      </c>
      <c r="F414" s="4" t="s">
        <v>8</v>
      </c>
      <c r="G414" s="4" t="s">
        <v>30</v>
      </c>
      <c r="H414" s="10">
        <v>32650</v>
      </c>
      <c r="I414" s="10">
        <f t="shared" si="6"/>
        <v>97950</v>
      </c>
      <c r="J414" s="20"/>
      <c r="K414" s="21"/>
      <c r="L414" s="21"/>
      <c r="M414" s="21"/>
      <c r="N414" s="21"/>
      <c r="O414" s="21"/>
      <c r="P414" s="22"/>
      <c r="Q414" s="22"/>
      <c r="R414" s="27"/>
    </row>
    <row r="415" spans="1:18" ht="15" x14ac:dyDescent="0.25">
      <c r="A415" s="5" t="s">
        <v>876</v>
      </c>
      <c r="B415" s="6" t="s">
        <v>0</v>
      </c>
      <c r="C415" s="6" t="s">
        <v>129</v>
      </c>
      <c r="D415" s="6">
        <v>1</v>
      </c>
      <c r="E415" s="15">
        <v>45166</v>
      </c>
      <c r="F415" s="6" t="s">
        <v>48</v>
      </c>
      <c r="G415" s="6" t="s">
        <v>30</v>
      </c>
      <c r="H415" s="11">
        <v>35330</v>
      </c>
      <c r="I415" s="11">
        <f t="shared" si="6"/>
        <v>35330</v>
      </c>
      <c r="J415" s="23"/>
      <c r="K415" s="24"/>
      <c r="L415" s="24"/>
      <c r="M415" s="24"/>
      <c r="N415" s="24"/>
      <c r="O415" s="24"/>
      <c r="P415" s="25"/>
      <c r="Q415" s="25"/>
      <c r="R415" s="28"/>
    </row>
    <row r="416" spans="1:18" ht="15" x14ac:dyDescent="0.25">
      <c r="A416" s="3" t="s">
        <v>877</v>
      </c>
      <c r="B416" s="4" t="s">
        <v>51</v>
      </c>
      <c r="C416" s="4" t="s">
        <v>96</v>
      </c>
      <c r="D416" s="4">
        <v>2</v>
      </c>
      <c r="E416" s="14">
        <v>45162</v>
      </c>
      <c r="F416" s="4" t="s">
        <v>10</v>
      </c>
      <c r="G416" s="4" t="s">
        <v>30</v>
      </c>
      <c r="H416" s="10">
        <v>44710</v>
      </c>
      <c r="I416" s="10">
        <f t="shared" si="6"/>
        <v>89420</v>
      </c>
      <c r="J416" s="20"/>
      <c r="K416" s="21"/>
      <c r="L416" s="21"/>
      <c r="M416" s="21"/>
      <c r="N416" s="21"/>
      <c r="O416" s="21"/>
      <c r="P416" s="22"/>
      <c r="Q416" s="22"/>
      <c r="R416" s="27"/>
    </row>
    <row r="417" spans="1:18" ht="15" x14ac:dyDescent="0.25">
      <c r="A417" s="5" t="s">
        <v>878</v>
      </c>
      <c r="B417" s="6" t="s">
        <v>65</v>
      </c>
      <c r="C417" s="6" t="s">
        <v>95</v>
      </c>
      <c r="D417" s="6">
        <v>1</v>
      </c>
      <c r="E417" s="15">
        <v>45158</v>
      </c>
      <c r="F417" s="6" t="s">
        <v>67</v>
      </c>
      <c r="G417" s="6" t="s">
        <v>30</v>
      </c>
      <c r="H417" s="11">
        <v>40690</v>
      </c>
      <c r="I417" s="11">
        <f t="shared" si="6"/>
        <v>40690</v>
      </c>
      <c r="J417" s="23"/>
      <c r="K417" s="24"/>
      <c r="L417" s="24"/>
      <c r="M417" s="24"/>
      <c r="N417" s="24"/>
      <c r="O417" s="24"/>
      <c r="P417" s="25"/>
      <c r="Q417" s="25"/>
      <c r="R417" s="28"/>
    </row>
    <row r="418" spans="1:18" ht="15" x14ac:dyDescent="0.25">
      <c r="A418" s="3" t="s">
        <v>879</v>
      </c>
      <c r="B418" s="4" t="s">
        <v>43</v>
      </c>
      <c r="C418" s="4" t="s">
        <v>62</v>
      </c>
      <c r="D418" s="4">
        <v>4</v>
      </c>
      <c r="E418" s="14">
        <v>45161</v>
      </c>
      <c r="F418" s="4" t="s">
        <v>67</v>
      </c>
      <c r="G418" s="4" t="s">
        <v>30</v>
      </c>
      <c r="H418" s="10">
        <v>40690</v>
      </c>
      <c r="I418" s="10">
        <f t="shared" si="6"/>
        <v>162760</v>
      </c>
      <c r="J418" s="20"/>
      <c r="K418" s="21"/>
      <c r="L418" s="21"/>
      <c r="M418" s="21"/>
      <c r="N418" s="21"/>
      <c r="O418" s="21"/>
      <c r="P418" s="22"/>
      <c r="Q418" s="22"/>
      <c r="R418" s="27"/>
    </row>
    <row r="419" spans="1:18" ht="15" x14ac:dyDescent="0.25">
      <c r="A419" s="5" t="s">
        <v>880</v>
      </c>
      <c r="B419" s="6" t="s">
        <v>2</v>
      </c>
      <c r="C419" s="6" t="s">
        <v>117</v>
      </c>
      <c r="D419" s="6">
        <v>1</v>
      </c>
      <c r="E419" s="15">
        <v>45185</v>
      </c>
      <c r="F419" s="6" t="s">
        <v>3</v>
      </c>
      <c r="G419" s="6" t="s">
        <v>30</v>
      </c>
      <c r="H419" s="11">
        <v>19250</v>
      </c>
      <c r="I419" s="11">
        <f t="shared" si="6"/>
        <v>19250</v>
      </c>
      <c r="J419" s="23"/>
      <c r="K419" s="24"/>
      <c r="L419" s="24"/>
      <c r="M419" s="24"/>
      <c r="N419" s="24"/>
      <c r="O419" s="24"/>
      <c r="P419" s="25"/>
      <c r="Q419" s="25"/>
      <c r="R419" s="28"/>
    </row>
    <row r="420" spans="1:18" ht="15" x14ac:dyDescent="0.25">
      <c r="A420" s="3" t="s">
        <v>881</v>
      </c>
      <c r="B420" s="4" t="s">
        <v>41</v>
      </c>
      <c r="C420" s="4" t="s">
        <v>97</v>
      </c>
      <c r="D420" s="4">
        <v>1</v>
      </c>
      <c r="E420" s="14">
        <v>45190</v>
      </c>
      <c r="F420" s="4" t="s">
        <v>100</v>
      </c>
      <c r="G420" s="4" t="s">
        <v>30</v>
      </c>
      <c r="H420" s="10">
        <v>42030</v>
      </c>
      <c r="I420" s="10">
        <f t="shared" si="6"/>
        <v>42030</v>
      </c>
      <c r="J420" s="20"/>
      <c r="K420" s="21"/>
      <c r="L420" s="21"/>
      <c r="M420" s="21"/>
      <c r="N420" s="21"/>
      <c r="O420" s="21"/>
      <c r="P420" s="22"/>
      <c r="Q420" s="22"/>
      <c r="R420" s="27"/>
    </row>
    <row r="421" spans="1:18" ht="15" x14ac:dyDescent="0.25">
      <c r="A421" s="5" t="s">
        <v>882</v>
      </c>
      <c r="B421" s="6" t="s">
        <v>2</v>
      </c>
      <c r="C421" s="6" t="s">
        <v>117</v>
      </c>
      <c r="D421" s="6">
        <v>1</v>
      </c>
      <c r="E421" s="15">
        <v>45175</v>
      </c>
      <c r="F421" s="6" t="s">
        <v>5</v>
      </c>
      <c r="G421" s="6" t="s">
        <v>30</v>
      </c>
      <c r="H421" s="11">
        <v>36670</v>
      </c>
      <c r="I421" s="11">
        <f t="shared" si="6"/>
        <v>36670</v>
      </c>
      <c r="J421" s="23"/>
      <c r="K421" s="24"/>
      <c r="L421" s="24"/>
      <c r="M421" s="24"/>
      <c r="N421" s="24"/>
      <c r="O421" s="24"/>
      <c r="P421" s="25"/>
      <c r="Q421" s="25"/>
      <c r="R421" s="28"/>
    </row>
    <row r="422" spans="1:18" ht="15" x14ac:dyDescent="0.25">
      <c r="A422" s="3" t="s">
        <v>883</v>
      </c>
      <c r="B422" s="4" t="s">
        <v>71</v>
      </c>
      <c r="C422" s="4" t="s">
        <v>104</v>
      </c>
      <c r="D422" s="4">
        <v>4</v>
      </c>
      <c r="E422" s="14">
        <v>45175</v>
      </c>
      <c r="F422" s="4" t="s">
        <v>4</v>
      </c>
      <c r="G422" s="4" t="s">
        <v>30</v>
      </c>
      <c r="H422" s="10">
        <v>43370</v>
      </c>
      <c r="I422" s="10">
        <f t="shared" si="6"/>
        <v>173480</v>
      </c>
      <c r="J422" s="20"/>
      <c r="K422" s="21"/>
      <c r="L422" s="21"/>
      <c r="M422" s="21"/>
      <c r="N422" s="21"/>
      <c r="O422" s="21"/>
      <c r="P422" s="22"/>
      <c r="Q422" s="22"/>
      <c r="R422" s="27"/>
    </row>
    <row r="423" spans="1:18" ht="15" x14ac:dyDescent="0.25">
      <c r="A423" s="5" t="s">
        <v>884</v>
      </c>
      <c r="B423" s="6" t="s">
        <v>76</v>
      </c>
      <c r="C423" s="6" t="s">
        <v>77</v>
      </c>
      <c r="D423" s="6">
        <v>2</v>
      </c>
      <c r="E423" s="15">
        <v>45189</v>
      </c>
      <c r="F423" s="6" t="s">
        <v>55</v>
      </c>
      <c r="G423" s="6" t="s">
        <v>30</v>
      </c>
      <c r="H423" s="11">
        <v>38010</v>
      </c>
      <c r="I423" s="11">
        <f t="shared" si="6"/>
        <v>76020</v>
      </c>
      <c r="J423" s="23"/>
      <c r="K423" s="24"/>
      <c r="L423" s="24"/>
      <c r="M423" s="24"/>
      <c r="N423" s="24"/>
      <c r="O423" s="24"/>
      <c r="P423" s="25"/>
      <c r="Q423" s="25"/>
      <c r="R423" s="28"/>
    </row>
    <row r="424" spans="1:18" ht="15" x14ac:dyDescent="0.25">
      <c r="A424" s="3" t="s">
        <v>885</v>
      </c>
      <c r="B424" s="4" t="s">
        <v>53</v>
      </c>
      <c r="C424" s="4" t="s">
        <v>54</v>
      </c>
      <c r="D424" s="4">
        <v>2</v>
      </c>
      <c r="E424" s="14">
        <v>45175</v>
      </c>
      <c r="F424" s="4" t="s">
        <v>38</v>
      </c>
      <c r="G424" s="4" t="s">
        <v>39</v>
      </c>
      <c r="H424" s="10">
        <v>19600</v>
      </c>
      <c r="I424" s="10">
        <f t="shared" si="6"/>
        <v>39200</v>
      </c>
      <c r="J424" s="20"/>
      <c r="K424" s="21"/>
      <c r="L424" s="21"/>
      <c r="M424" s="21"/>
      <c r="N424" s="21"/>
      <c r="O424" s="21"/>
      <c r="P424" s="22"/>
      <c r="Q424" s="22"/>
      <c r="R424" s="27"/>
    </row>
    <row r="425" spans="1:18" ht="15" x14ac:dyDescent="0.25">
      <c r="A425" s="5" t="s">
        <v>886</v>
      </c>
      <c r="B425" s="6" t="s">
        <v>33</v>
      </c>
      <c r="C425" s="6" t="s">
        <v>49</v>
      </c>
      <c r="D425" s="6">
        <v>3</v>
      </c>
      <c r="E425" s="15">
        <v>45183</v>
      </c>
      <c r="F425" s="6" t="s">
        <v>8</v>
      </c>
      <c r="G425" s="6" t="s">
        <v>30</v>
      </c>
      <c r="H425" s="11">
        <v>32650</v>
      </c>
      <c r="I425" s="11">
        <f t="shared" si="6"/>
        <v>97950</v>
      </c>
      <c r="J425" s="23"/>
      <c r="K425" s="24"/>
      <c r="L425" s="24"/>
      <c r="M425" s="24"/>
      <c r="N425" s="24"/>
      <c r="O425" s="24"/>
      <c r="P425" s="25"/>
      <c r="Q425" s="25"/>
      <c r="R425" s="28"/>
    </row>
    <row r="426" spans="1:18" ht="15" x14ac:dyDescent="0.25">
      <c r="A426" s="3" t="s">
        <v>862</v>
      </c>
      <c r="B426" s="4" t="s">
        <v>1</v>
      </c>
      <c r="C426" s="4" t="s">
        <v>101</v>
      </c>
      <c r="D426" s="4">
        <v>1</v>
      </c>
      <c r="E426" s="14">
        <v>45178</v>
      </c>
      <c r="F426" s="4" t="s">
        <v>82</v>
      </c>
      <c r="G426" s="4" t="s">
        <v>30</v>
      </c>
      <c r="H426" s="10">
        <v>27290</v>
      </c>
      <c r="I426" s="10">
        <f t="shared" si="6"/>
        <v>27290</v>
      </c>
      <c r="J426" s="20"/>
      <c r="K426" s="21"/>
      <c r="L426" s="21"/>
      <c r="M426" s="21"/>
      <c r="N426" s="21"/>
      <c r="O426" s="21"/>
      <c r="P426" s="22"/>
      <c r="Q426" s="22"/>
      <c r="R426" s="27"/>
    </row>
    <row r="427" spans="1:18" ht="15" x14ac:dyDescent="0.25">
      <c r="A427" s="5" t="s">
        <v>887</v>
      </c>
      <c r="B427" s="6" t="s">
        <v>76</v>
      </c>
      <c r="C427" s="6" t="s">
        <v>90</v>
      </c>
      <c r="D427" s="6">
        <v>2</v>
      </c>
      <c r="E427" s="15">
        <v>45310</v>
      </c>
      <c r="F427" s="6" t="s">
        <v>70</v>
      </c>
      <c r="G427" s="6" t="s">
        <v>30</v>
      </c>
      <c r="H427" s="11">
        <v>21930</v>
      </c>
      <c r="I427" s="11">
        <f t="shared" si="6"/>
        <v>43860</v>
      </c>
      <c r="J427" s="23"/>
      <c r="K427" s="24"/>
      <c r="L427" s="24"/>
      <c r="M427" s="24"/>
      <c r="N427" s="24"/>
      <c r="O427" s="24"/>
      <c r="P427" s="25"/>
      <c r="Q427" s="25"/>
      <c r="R427" s="28"/>
    </row>
    <row r="428" spans="1:18" ht="15" x14ac:dyDescent="0.25">
      <c r="A428" s="3" t="s">
        <v>888</v>
      </c>
      <c r="B428" s="4" t="s">
        <v>74</v>
      </c>
      <c r="C428" s="4" t="s">
        <v>94</v>
      </c>
      <c r="D428" s="4">
        <v>3</v>
      </c>
      <c r="E428" s="14">
        <v>45322</v>
      </c>
      <c r="F428" s="4" t="s">
        <v>4</v>
      </c>
      <c r="G428" s="4" t="s">
        <v>30</v>
      </c>
      <c r="H428" s="10">
        <v>43370</v>
      </c>
      <c r="I428" s="10">
        <f t="shared" si="6"/>
        <v>130110</v>
      </c>
      <c r="J428" s="20"/>
      <c r="K428" s="21"/>
      <c r="L428" s="21"/>
      <c r="M428" s="21"/>
      <c r="N428" s="21"/>
      <c r="O428" s="21"/>
      <c r="P428" s="22"/>
      <c r="Q428" s="22"/>
      <c r="R428" s="27"/>
    </row>
    <row r="429" spans="1:18" ht="15" x14ac:dyDescent="0.25">
      <c r="A429" s="5" t="s">
        <v>889</v>
      </c>
      <c r="B429" s="6" t="s">
        <v>0</v>
      </c>
      <c r="C429" s="6" t="s">
        <v>109</v>
      </c>
      <c r="D429" s="6">
        <v>3</v>
      </c>
      <c r="E429" s="15">
        <v>45300</v>
      </c>
      <c r="F429" s="6" t="s">
        <v>55</v>
      </c>
      <c r="G429" s="6" t="s">
        <v>30</v>
      </c>
      <c r="H429" s="11">
        <v>38010</v>
      </c>
      <c r="I429" s="11">
        <f t="shared" si="6"/>
        <v>114030</v>
      </c>
      <c r="J429" s="23"/>
      <c r="K429" s="24"/>
      <c r="L429" s="24"/>
      <c r="M429" s="24"/>
      <c r="N429" s="24"/>
      <c r="O429" s="24"/>
      <c r="P429" s="25"/>
      <c r="Q429" s="25"/>
      <c r="R429" s="28"/>
    </row>
    <row r="430" spans="1:18" ht="15" x14ac:dyDescent="0.25">
      <c r="A430" s="3" t="s">
        <v>890</v>
      </c>
      <c r="B430" s="4" t="s">
        <v>76</v>
      </c>
      <c r="C430" s="4" t="s">
        <v>119</v>
      </c>
      <c r="D430" s="4">
        <v>1</v>
      </c>
      <c r="E430" s="14">
        <v>45310</v>
      </c>
      <c r="F430" s="4" t="s">
        <v>9</v>
      </c>
      <c r="G430" s="4" t="s">
        <v>30</v>
      </c>
      <c r="H430" s="10">
        <v>28630</v>
      </c>
      <c r="I430" s="10">
        <f t="shared" si="6"/>
        <v>28630</v>
      </c>
      <c r="J430" s="20"/>
      <c r="K430" s="21"/>
      <c r="L430" s="21"/>
      <c r="M430" s="21"/>
      <c r="N430" s="21"/>
      <c r="O430" s="21"/>
      <c r="P430" s="22"/>
      <c r="Q430" s="22"/>
      <c r="R430" s="27"/>
    </row>
    <row r="431" spans="1:18" ht="15" x14ac:dyDescent="0.25">
      <c r="A431" s="5" t="s">
        <v>891</v>
      </c>
      <c r="B431" s="6" t="s">
        <v>65</v>
      </c>
      <c r="C431" s="6" t="s">
        <v>91</v>
      </c>
      <c r="D431" s="6">
        <v>1</v>
      </c>
      <c r="E431" s="15">
        <v>45296</v>
      </c>
      <c r="F431" s="6" t="s">
        <v>82</v>
      </c>
      <c r="G431" s="6" t="s">
        <v>30</v>
      </c>
      <c r="H431" s="11">
        <v>31310</v>
      </c>
      <c r="I431" s="11">
        <f t="shared" si="6"/>
        <v>31310</v>
      </c>
      <c r="J431" s="23"/>
      <c r="K431" s="24"/>
      <c r="L431" s="24"/>
      <c r="M431" s="24"/>
      <c r="N431" s="24"/>
      <c r="O431" s="24"/>
      <c r="P431" s="25"/>
      <c r="Q431" s="25"/>
      <c r="R431" s="28"/>
    </row>
    <row r="432" spans="1:18" ht="15" x14ac:dyDescent="0.25">
      <c r="A432" s="3" t="s">
        <v>892</v>
      </c>
      <c r="B432" s="4" t="s">
        <v>36</v>
      </c>
      <c r="C432" s="4" t="s">
        <v>98</v>
      </c>
      <c r="D432" s="4">
        <v>1</v>
      </c>
      <c r="E432" s="14">
        <v>45308</v>
      </c>
      <c r="F432" s="4" t="s">
        <v>60</v>
      </c>
      <c r="G432" s="4" t="s">
        <v>30</v>
      </c>
      <c r="H432" s="10">
        <v>33990</v>
      </c>
      <c r="I432" s="10">
        <f t="shared" si="6"/>
        <v>33990</v>
      </c>
      <c r="J432" s="20"/>
      <c r="K432" s="21"/>
      <c r="L432" s="21"/>
      <c r="M432" s="21"/>
      <c r="N432" s="21"/>
      <c r="O432" s="21"/>
      <c r="P432" s="22"/>
      <c r="Q432" s="22"/>
      <c r="R432" s="27"/>
    </row>
    <row r="433" spans="1:18" ht="15" x14ac:dyDescent="0.25">
      <c r="A433" s="5" t="s">
        <v>893</v>
      </c>
      <c r="B433" s="6" t="s">
        <v>1</v>
      </c>
      <c r="C433" s="6" t="s">
        <v>101</v>
      </c>
      <c r="D433" s="6">
        <v>2</v>
      </c>
      <c r="E433" s="15">
        <v>45298</v>
      </c>
      <c r="F433" s="6" t="s">
        <v>45</v>
      </c>
      <c r="G433" s="6" t="s">
        <v>30</v>
      </c>
      <c r="H433" s="11">
        <v>23270</v>
      </c>
      <c r="I433" s="11">
        <f t="shared" si="6"/>
        <v>46540</v>
      </c>
      <c r="J433" s="23"/>
      <c r="K433" s="24"/>
      <c r="L433" s="24"/>
      <c r="M433" s="24"/>
      <c r="N433" s="24"/>
      <c r="O433" s="24"/>
      <c r="P433" s="25"/>
      <c r="Q433" s="25"/>
      <c r="R433" s="28"/>
    </row>
    <row r="434" spans="1:18" ht="15" x14ac:dyDescent="0.25">
      <c r="A434" s="3" t="s">
        <v>894</v>
      </c>
      <c r="B434" s="4" t="s">
        <v>41</v>
      </c>
      <c r="C434" s="4" t="s">
        <v>78</v>
      </c>
      <c r="D434" s="4">
        <v>4</v>
      </c>
      <c r="E434" s="14">
        <v>45314</v>
      </c>
      <c r="F434" s="4" t="s">
        <v>50</v>
      </c>
      <c r="G434" s="4" t="s">
        <v>30</v>
      </c>
      <c r="H434" s="10">
        <v>11300</v>
      </c>
      <c r="I434" s="10">
        <f t="shared" si="6"/>
        <v>45200</v>
      </c>
      <c r="J434" s="20"/>
      <c r="K434" s="21"/>
      <c r="L434" s="21"/>
      <c r="M434" s="21"/>
      <c r="N434" s="21"/>
      <c r="O434" s="21"/>
      <c r="P434" s="22"/>
      <c r="Q434" s="22"/>
      <c r="R434" s="27"/>
    </row>
    <row r="435" spans="1:18" ht="15" x14ac:dyDescent="0.25">
      <c r="A435" s="5" t="s">
        <v>895</v>
      </c>
      <c r="B435" s="6" t="s">
        <v>65</v>
      </c>
      <c r="C435" s="6" t="s">
        <v>126</v>
      </c>
      <c r="D435" s="6">
        <v>1</v>
      </c>
      <c r="E435" s="15">
        <v>45344</v>
      </c>
      <c r="F435" s="6" t="s">
        <v>3</v>
      </c>
      <c r="G435" s="6" t="s">
        <v>30</v>
      </c>
      <c r="H435" s="11">
        <v>19250</v>
      </c>
      <c r="I435" s="11">
        <f t="shared" si="6"/>
        <v>19250</v>
      </c>
      <c r="J435" s="23"/>
      <c r="K435" s="24"/>
      <c r="L435" s="24"/>
      <c r="M435" s="24"/>
      <c r="N435" s="24"/>
      <c r="O435" s="24"/>
      <c r="P435" s="25"/>
      <c r="Q435" s="25"/>
      <c r="R435" s="28"/>
    </row>
    <row r="436" spans="1:18" ht="15" x14ac:dyDescent="0.25">
      <c r="A436" s="3" t="s">
        <v>896</v>
      </c>
      <c r="B436" s="4" t="s">
        <v>33</v>
      </c>
      <c r="C436" s="4" t="s">
        <v>49</v>
      </c>
      <c r="D436" s="4">
        <v>1</v>
      </c>
      <c r="E436" s="14">
        <v>45339</v>
      </c>
      <c r="F436" s="4" t="s">
        <v>29</v>
      </c>
      <c r="G436" s="4" t="s">
        <v>30</v>
      </c>
      <c r="H436" s="10">
        <v>20590</v>
      </c>
      <c r="I436" s="10">
        <f t="shared" si="6"/>
        <v>20590</v>
      </c>
      <c r="J436" s="20"/>
      <c r="K436" s="21"/>
      <c r="L436" s="21"/>
      <c r="M436" s="21"/>
      <c r="N436" s="21"/>
      <c r="O436" s="21"/>
      <c r="P436" s="22"/>
      <c r="Q436" s="22"/>
      <c r="R436" s="27"/>
    </row>
    <row r="437" spans="1:18" ht="15" x14ac:dyDescent="0.25">
      <c r="A437" s="5" t="s">
        <v>897</v>
      </c>
      <c r="B437" s="6" t="s">
        <v>68</v>
      </c>
      <c r="C437" s="6" t="s">
        <v>69</v>
      </c>
      <c r="D437" s="6">
        <v>1</v>
      </c>
      <c r="E437" s="15">
        <v>45334</v>
      </c>
      <c r="F437" s="6" t="s">
        <v>70</v>
      </c>
      <c r="G437" s="6" t="s">
        <v>30</v>
      </c>
      <c r="H437" s="11">
        <v>21930</v>
      </c>
      <c r="I437" s="11">
        <f t="shared" si="6"/>
        <v>21930</v>
      </c>
      <c r="J437" s="23"/>
      <c r="K437" s="24"/>
      <c r="L437" s="24"/>
      <c r="M437" s="24"/>
      <c r="N437" s="24"/>
      <c r="O437" s="24"/>
      <c r="P437" s="25"/>
      <c r="Q437" s="25"/>
      <c r="R437" s="28"/>
    </row>
    <row r="438" spans="1:18" ht="15" x14ac:dyDescent="0.25">
      <c r="A438" s="3" t="s">
        <v>898</v>
      </c>
      <c r="B438" s="4" t="s">
        <v>1</v>
      </c>
      <c r="C438" s="4" t="s">
        <v>127</v>
      </c>
      <c r="D438" s="4">
        <v>1</v>
      </c>
      <c r="E438" s="14">
        <v>45349</v>
      </c>
      <c r="F438" s="4" t="s">
        <v>100</v>
      </c>
      <c r="G438" s="4" t="s">
        <v>30</v>
      </c>
      <c r="H438" s="10">
        <v>42030</v>
      </c>
      <c r="I438" s="10">
        <f t="shared" si="6"/>
        <v>42030</v>
      </c>
      <c r="J438" s="20"/>
      <c r="K438" s="21"/>
      <c r="L438" s="21"/>
      <c r="M438" s="21"/>
      <c r="N438" s="21"/>
      <c r="O438" s="21"/>
      <c r="P438" s="22"/>
      <c r="Q438" s="22"/>
      <c r="R438" s="27"/>
    </row>
    <row r="439" spans="1:18" ht="15" x14ac:dyDescent="0.25">
      <c r="A439" s="5" t="s">
        <v>899</v>
      </c>
      <c r="B439" s="6" t="s">
        <v>43</v>
      </c>
      <c r="C439" s="6" t="s">
        <v>125</v>
      </c>
      <c r="D439" s="6">
        <v>3</v>
      </c>
      <c r="E439" s="15">
        <v>45344</v>
      </c>
      <c r="F439" s="6" t="s">
        <v>82</v>
      </c>
      <c r="G439" s="6" t="s">
        <v>30</v>
      </c>
      <c r="H439" s="11">
        <v>31310</v>
      </c>
      <c r="I439" s="11">
        <f t="shared" si="6"/>
        <v>93930</v>
      </c>
      <c r="J439" s="23"/>
      <c r="K439" s="24"/>
      <c r="L439" s="24"/>
      <c r="M439" s="24"/>
      <c r="N439" s="24"/>
      <c r="O439" s="24"/>
      <c r="P439" s="25"/>
      <c r="Q439" s="25"/>
      <c r="R439" s="28"/>
    </row>
    <row r="440" spans="1:18" ht="15" x14ac:dyDescent="0.25">
      <c r="A440" s="3" t="s">
        <v>900</v>
      </c>
      <c r="B440" s="4" t="s">
        <v>74</v>
      </c>
      <c r="C440" s="4" t="s">
        <v>94</v>
      </c>
      <c r="D440" s="4">
        <v>1</v>
      </c>
      <c r="E440" s="14">
        <v>45325</v>
      </c>
      <c r="F440" s="4" t="s">
        <v>8</v>
      </c>
      <c r="G440" s="4" t="s">
        <v>30</v>
      </c>
      <c r="H440" s="10">
        <v>32650</v>
      </c>
      <c r="I440" s="10">
        <f t="shared" si="6"/>
        <v>32650</v>
      </c>
      <c r="J440" s="20"/>
      <c r="K440" s="21"/>
      <c r="L440" s="21"/>
      <c r="M440" s="21"/>
      <c r="N440" s="21"/>
      <c r="O440" s="21"/>
      <c r="P440" s="22"/>
      <c r="Q440" s="22"/>
      <c r="R440" s="27"/>
    </row>
    <row r="441" spans="1:18" ht="15" x14ac:dyDescent="0.25">
      <c r="A441" s="5" t="s">
        <v>901</v>
      </c>
      <c r="B441" s="6" t="s">
        <v>1</v>
      </c>
      <c r="C441" s="6" t="s">
        <v>101</v>
      </c>
      <c r="D441" s="6">
        <v>3</v>
      </c>
      <c r="E441" s="15">
        <v>45328</v>
      </c>
      <c r="F441" s="6" t="s">
        <v>8</v>
      </c>
      <c r="G441" s="6" t="s">
        <v>30</v>
      </c>
      <c r="H441" s="11">
        <v>32650</v>
      </c>
      <c r="I441" s="11">
        <f t="shared" si="6"/>
        <v>97950</v>
      </c>
      <c r="J441" s="23"/>
      <c r="K441" s="24"/>
      <c r="L441" s="24"/>
      <c r="M441" s="24"/>
      <c r="N441" s="24"/>
      <c r="O441" s="24"/>
      <c r="P441" s="25"/>
      <c r="Q441" s="25"/>
      <c r="R441" s="28"/>
    </row>
    <row r="442" spans="1:18" ht="15" x14ac:dyDescent="0.25">
      <c r="A442" s="3" t="s">
        <v>902</v>
      </c>
      <c r="B442" s="4" t="s">
        <v>63</v>
      </c>
      <c r="C442" s="4" t="s">
        <v>130</v>
      </c>
      <c r="D442" s="4">
        <v>1</v>
      </c>
      <c r="E442" s="14">
        <v>45324</v>
      </c>
      <c r="F442" s="4" t="s">
        <v>48</v>
      </c>
      <c r="G442" s="4" t="s">
        <v>30</v>
      </c>
      <c r="H442" s="10">
        <v>35330</v>
      </c>
      <c r="I442" s="10">
        <f t="shared" si="6"/>
        <v>35330</v>
      </c>
      <c r="J442" s="20"/>
      <c r="K442" s="21"/>
      <c r="L442" s="21"/>
      <c r="M442" s="21"/>
      <c r="N442" s="21"/>
      <c r="O442" s="21"/>
      <c r="P442" s="22"/>
      <c r="Q442" s="22"/>
      <c r="R442" s="27"/>
    </row>
    <row r="443" spans="1:18" ht="15" x14ac:dyDescent="0.25">
      <c r="A443" s="5" t="s">
        <v>903</v>
      </c>
      <c r="B443" s="6" t="s">
        <v>36</v>
      </c>
      <c r="C443" s="6" t="s">
        <v>123</v>
      </c>
      <c r="D443" s="6">
        <v>1</v>
      </c>
      <c r="E443" s="15">
        <v>45327</v>
      </c>
      <c r="F443" s="6" t="s">
        <v>114</v>
      </c>
      <c r="G443" s="6" t="s">
        <v>39</v>
      </c>
      <c r="H443" s="11">
        <v>17600</v>
      </c>
      <c r="I443" s="11">
        <f t="shared" si="6"/>
        <v>17600</v>
      </c>
      <c r="J443" s="23"/>
      <c r="K443" s="24"/>
      <c r="L443" s="24"/>
      <c r="M443" s="24"/>
      <c r="N443" s="24"/>
      <c r="O443" s="24"/>
      <c r="P443" s="25"/>
      <c r="Q443" s="25"/>
      <c r="R443" s="28"/>
    </row>
    <row r="444" spans="1:18" ht="15" x14ac:dyDescent="0.25">
      <c r="A444" s="3" t="s">
        <v>904</v>
      </c>
      <c r="B444" s="4" t="s">
        <v>43</v>
      </c>
      <c r="C444" s="4" t="s">
        <v>62</v>
      </c>
      <c r="D444" s="4">
        <v>1</v>
      </c>
      <c r="E444" s="14">
        <v>45350</v>
      </c>
      <c r="F444" s="4" t="s">
        <v>114</v>
      </c>
      <c r="G444" s="4" t="s">
        <v>39</v>
      </c>
      <c r="H444" s="10">
        <v>17600</v>
      </c>
      <c r="I444" s="10">
        <f t="shared" si="6"/>
        <v>17600</v>
      </c>
      <c r="J444" s="20"/>
      <c r="K444" s="21"/>
      <c r="L444" s="21"/>
      <c r="M444" s="21"/>
      <c r="N444" s="21"/>
      <c r="O444" s="21"/>
      <c r="P444" s="22"/>
      <c r="Q444" s="22"/>
      <c r="R444" s="27"/>
    </row>
    <row r="445" spans="1:18" ht="15" x14ac:dyDescent="0.25">
      <c r="A445" s="5" t="s">
        <v>905</v>
      </c>
      <c r="B445" s="6" t="s">
        <v>41</v>
      </c>
      <c r="C445" s="6" t="s">
        <v>42</v>
      </c>
      <c r="D445" s="6">
        <v>3</v>
      </c>
      <c r="E445" s="15">
        <v>45375</v>
      </c>
      <c r="F445" s="6" t="s">
        <v>32</v>
      </c>
      <c r="G445" s="6" t="s">
        <v>30</v>
      </c>
      <c r="H445" s="11">
        <v>17910</v>
      </c>
      <c r="I445" s="11">
        <f t="shared" si="6"/>
        <v>53730</v>
      </c>
      <c r="J445" s="23"/>
      <c r="K445" s="24"/>
      <c r="L445" s="24"/>
      <c r="M445" s="24"/>
      <c r="N445" s="24"/>
      <c r="O445" s="24"/>
      <c r="P445" s="25"/>
      <c r="Q445" s="25"/>
      <c r="R445" s="28"/>
    </row>
    <row r="446" spans="1:18" ht="15" x14ac:dyDescent="0.25">
      <c r="A446" s="3" t="s">
        <v>906</v>
      </c>
      <c r="B446" s="4" t="s">
        <v>0</v>
      </c>
      <c r="C446" s="4" t="s">
        <v>116</v>
      </c>
      <c r="D446" s="4">
        <v>1</v>
      </c>
      <c r="E446" s="14">
        <v>45380</v>
      </c>
      <c r="F446" s="4" t="s">
        <v>100</v>
      </c>
      <c r="G446" s="4" t="s">
        <v>30</v>
      </c>
      <c r="H446" s="10">
        <v>42030</v>
      </c>
      <c r="I446" s="10">
        <f t="shared" si="6"/>
        <v>42030</v>
      </c>
      <c r="J446" s="20"/>
      <c r="K446" s="21"/>
      <c r="L446" s="21"/>
      <c r="M446" s="21"/>
      <c r="N446" s="21"/>
      <c r="O446" s="21"/>
      <c r="P446" s="22"/>
      <c r="Q446" s="22"/>
      <c r="R446" s="27"/>
    </row>
    <row r="447" spans="1:18" ht="15" x14ac:dyDescent="0.25">
      <c r="A447" s="5" t="s">
        <v>907</v>
      </c>
      <c r="B447" s="6" t="s">
        <v>46</v>
      </c>
      <c r="C447" s="6" t="s">
        <v>120</v>
      </c>
      <c r="D447" s="6">
        <v>2</v>
      </c>
      <c r="E447" s="15">
        <v>45381</v>
      </c>
      <c r="F447" s="6" t="s">
        <v>5</v>
      </c>
      <c r="G447" s="6" t="s">
        <v>30</v>
      </c>
      <c r="H447" s="11">
        <v>36670</v>
      </c>
      <c r="I447" s="11">
        <f t="shared" si="6"/>
        <v>73340</v>
      </c>
      <c r="J447" s="23"/>
      <c r="K447" s="24"/>
      <c r="L447" s="24"/>
      <c r="M447" s="24"/>
      <c r="N447" s="24"/>
      <c r="O447" s="24"/>
      <c r="P447" s="25"/>
      <c r="Q447" s="25"/>
      <c r="R447" s="28"/>
    </row>
    <row r="448" spans="1:18" ht="15" x14ac:dyDescent="0.25">
      <c r="A448" s="3" t="s">
        <v>908</v>
      </c>
      <c r="B448" s="4" t="s">
        <v>71</v>
      </c>
      <c r="C448" s="4" t="s">
        <v>93</v>
      </c>
      <c r="D448" s="4">
        <v>4</v>
      </c>
      <c r="E448" s="14">
        <v>45358</v>
      </c>
      <c r="F448" s="4" t="s">
        <v>6</v>
      </c>
      <c r="G448" s="4" t="s">
        <v>30</v>
      </c>
      <c r="H448" s="10">
        <v>25950</v>
      </c>
      <c r="I448" s="10">
        <f t="shared" si="6"/>
        <v>103800</v>
      </c>
      <c r="J448" s="20"/>
      <c r="K448" s="21"/>
      <c r="L448" s="21"/>
      <c r="M448" s="21"/>
      <c r="N448" s="21"/>
      <c r="O448" s="21"/>
      <c r="P448" s="22"/>
      <c r="Q448" s="22"/>
      <c r="R448" s="27"/>
    </row>
    <row r="449" spans="1:18" ht="15" x14ac:dyDescent="0.25">
      <c r="A449" s="5" t="s">
        <v>909</v>
      </c>
      <c r="B449" s="6" t="s">
        <v>76</v>
      </c>
      <c r="C449" s="6" t="s">
        <v>87</v>
      </c>
      <c r="D449" s="6">
        <v>1</v>
      </c>
      <c r="E449" s="15">
        <v>45358</v>
      </c>
      <c r="F449" s="6" t="s">
        <v>55</v>
      </c>
      <c r="G449" s="6" t="s">
        <v>30</v>
      </c>
      <c r="H449" s="11">
        <v>38010</v>
      </c>
      <c r="I449" s="11">
        <f t="shared" si="6"/>
        <v>38010</v>
      </c>
      <c r="J449" s="23"/>
      <c r="K449" s="24"/>
      <c r="L449" s="24"/>
      <c r="M449" s="24"/>
      <c r="N449" s="24"/>
      <c r="O449" s="24"/>
      <c r="P449" s="25"/>
      <c r="Q449" s="25"/>
      <c r="R449" s="28"/>
    </row>
    <row r="450" spans="1:18" ht="15" x14ac:dyDescent="0.25">
      <c r="A450" s="3" t="s">
        <v>910</v>
      </c>
      <c r="B450" s="4" t="s">
        <v>68</v>
      </c>
      <c r="C450" s="4" t="s">
        <v>69</v>
      </c>
      <c r="D450" s="4">
        <v>1</v>
      </c>
      <c r="E450" s="14">
        <v>45362</v>
      </c>
      <c r="F450" s="4" t="s">
        <v>55</v>
      </c>
      <c r="G450" s="4" t="s">
        <v>30</v>
      </c>
      <c r="H450" s="10">
        <v>38010</v>
      </c>
      <c r="I450" s="10">
        <f t="shared" ref="I450:I458" si="7">D450*H450</f>
        <v>38010</v>
      </c>
      <c r="J450" s="20"/>
      <c r="K450" s="21"/>
      <c r="L450" s="21"/>
      <c r="M450" s="21"/>
      <c r="N450" s="21"/>
      <c r="O450" s="21"/>
      <c r="P450" s="22"/>
      <c r="Q450" s="22"/>
      <c r="R450" s="27"/>
    </row>
    <row r="451" spans="1:18" ht="15" x14ac:dyDescent="0.25">
      <c r="A451" s="5" t="s">
        <v>911</v>
      </c>
      <c r="B451" s="6" t="s">
        <v>56</v>
      </c>
      <c r="C451" s="6" t="s">
        <v>121</v>
      </c>
      <c r="D451" s="6">
        <v>2</v>
      </c>
      <c r="E451" s="15">
        <v>45359</v>
      </c>
      <c r="F451" s="6" t="s">
        <v>58</v>
      </c>
      <c r="G451" s="6" t="s">
        <v>30</v>
      </c>
      <c r="H451" s="11">
        <v>29970</v>
      </c>
      <c r="I451" s="11">
        <f t="shared" si="7"/>
        <v>59940</v>
      </c>
      <c r="J451" s="23"/>
      <c r="K451" s="24"/>
      <c r="L451" s="24"/>
      <c r="M451" s="24"/>
      <c r="N451" s="24"/>
      <c r="O451" s="24"/>
      <c r="P451" s="25"/>
      <c r="Q451" s="25"/>
      <c r="R451" s="28"/>
    </row>
    <row r="452" spans="1:18" ht="15" x14ac:dyDescent="0.25">
      <c r="A452" s="3" t="s">
        <v>912</v>
      </c>
      <c r="B452" s="4" t="s">
        <v>74</v>
      </c>
      <c r="C452" s="4" t="s">
        <v>75</v>
      </c>
      <c r="D452" s="4">
        <v>2</v>
      </c>
      <c r="E452" s="14">
        <v>45379</v>
      </c>
      <c r="F452" s="4" t="s">
        <v>8</v>
      </c>
      <c r="G452" s="4" t="s">
        <v>30</v>
      </c>
      <c r="H452" s="10">
        <v>32650</v>
      </c>
      <c r="I452" s="10">
        <f t="shared" si="7"/>
        <v>65300</v>
      </c>
      <c r="J452" s="20"/>
      <c r="K452" s="21"/>
      <c r="L452" s="21"/>
      <c r="M452" s="21"/>
      <c r="N452" s="21"/>
      <c r="O452" s="21"/>
      <c r="P452" s="22"/>
      <c r="Q452" s="22"/>
      <c r="R452" s="27"/>
    </row>
    <row r="453" spans="1:18" ht="15" x14ac:dyDescent="0.25">
      <c r="A453" s="5" t="s">
        <v>913</v>
      </c>
      <c r="B453" s="6" t="s">
        <v>36</v>
      </c>
      <c r="C453" s="6" t="s">
        <v>123</v>
      </c>
      <c r="D453" s="6">
        <v>1</v>
      </c>
      <c r="E453" s="15">
        <v>45369</v>
      </c>
      <c r="F453" s="6" t="s">
        <v>60</v>
      </c>
      <c r="G453" s="6" t="s">
        <v>30</v>
      </c>
      <c r="H453" s="11">
        <v>33990</v>
      </c>
      <c r="I453" s="11">
        <f t="shared" si="7"/>
        <v>33990</v>
      </c>
      <c r="J453" s="23"/>
      <c r="K453" s="24"/>
      <c r="L453" s="24"/>
      <c r="M453" s="24"/>
      <c r="N453" s="24"/>
      <c r="O453" s="24"/>
      <c r="P453" s="25"/>
      <c r="Q453" s="25"/>
      <c r="R453" s="28"/>
    </row>
    <row r="454" spans="1:18" ht="15" x14ac:dyDescent="0.25">
      <c r="A454" s="3" t="s">
        <v>914</v>
      </c>
      <c r="B454" s="4" t="s">
        <v>0</v>
      </c>
      <c r="C454" s="4" t="s">
        <v>116</v>
      </c>
      <c r="D454" s="4">
        <v>1</v>
      </c>
      <c r="E454" s="14">
        <v>45361</v>
      </c>
      <c r="F454" s="4" t="s">
        <v>60</v>
      </c>
      <c r="G454" s="4" t="s">
        <v>30</v>
      </c>
      <c r="H454" s="10">
        <v>33990</v>
      </c>
      <c r="I454" s="10">
        <f t="shared" si="7"/>
        <v>33990</v>
      </c>
      <c r="J454" s="20"/>
      <c r="K454" s="21"/>
      <c r="L454" s="21"/>
      <c r="M454" s="21"/>
      <c r="N454" s="21"/>
      <c r="O454" s="21"/>
      <c r="P454" s="22"/>
      <c r="Q454" s="22"/>
      <c r="R454" s="27"/>
    </row>
    <row r="455" spans="1:18" ht="15" x14ac:dyDescent="0.25">
      <c r="A455" s="5" t="s">
        <v>915</v>
      </c>
      <c r="B455" s="6" t="s">
        <v>41</v>
      </c>
      <c r="C455" s="6" t="s">
        <v>97</v>
      </c>
      <c r="D455" s="6">
        <v>1</v>
      </c>
      <c r="E455" s="15">
        <v>45363</v>
      </c>
      <c r="F455" s="6" t="s">
        <v>45</v>
      </c>
      <c r="G455" s="6" t="s">
        <v>30</v>
      </c>
      <c r="H455" s="11">
        <v>23270</v>
      </c>
      <c r="I455" s="11">
        <f t="shared" si="7"/>
        <v>23270</v>
      </c>
      <c r="J455" s="23"/>
      <c r="K455" s="24"/>
      <c r="L455" s="24"/>
      <c r="M455" s="24"/>
      <c r="N455" s="24"/>
      <c r="O455" s="24"/>
      <c r="P455" s="25"/>
      <c r="Q455" s="25"/>
      <c r="R455" s="28"/>
    </row>
    <row r="456" spans="1:18" ht="15" x14ac:dyDescent="0.25">
      <c r="A456" s="3" t="s">
        <v>916</v>
      </c>
      <c r="B456" s="4" t="s">
        <v>36</v>
      </c>
      <c r="C456" s="4" t="s">
        <v>98</v>
      </c>
      <c r="D456" s="4">
        <v>3</v>
      </c>
      <c r="E456" s="14">
        <v>45373</v>
      </c>
      <c r="F456" s="4" t="s">
        <v>48</v>
      </c>
      <c r="G456" s="4" t="s">
        <v>30</v>
      </c>
      <c r="H456" s="10">
        <v>35330</v>
      </c>
      <c r="I456" s="10">
        <f t="shared" si="7"/>
        <v>105990</v>
      </c>
      <c r="J456" s="20"/>
      <c r="K456" s="21"/>
      <c r="L456" s="21"/>
      <c r="M456" s="21"/>
      <c r="N456" s="21"/>
      <c r="O456" s="21"/>
      <c r="P456" s="22"/>
      <c r="Q456" s="22"/>
      <c r="R456" s="27"/>
    </row>
    <row r="457" spans="1:18" ht="15" x14ac:dyDescent="0.25">
      <c r="A457" s="5" t="s">
        <v>917</v>
      </c>
      <c r="B457" s="6" t="s">
        <v>41</v>
      </c>
      <c r="C457" s="6" t="s">
        <v>78</v>
      </c>
      <c r="D457" s="6">
        <v>3</v>
      </c>
      <c r="E457" s="15">
        <v>45361</v>
      </c>
      <c r="F457" s="6" t="s">
        <v>10</v>
      </c>
      <c r="G457" s="6" t="s">
        <v>30</v>
      </c>
      <c r="H457" s="11">
        <v>44710</v>
      </c>
      <c r="I457" s="11">
        <f t="shared" si="7"/>
        <v>134130</v>
      </c>
      <c r="J457" s="23"/>
      <c r="K457" s="24"/>
      <c r="L457" s="24"/>
      <c r="M457" s="24"/>
      <c r="N457" s="24"/>
      <c r="O457" s="24"/>
      <c r="P457" s="25"/>
      <c r="Q457" s="25"/>
      <c r="R457" s="28"/>
    </row>
    <row r="458" spans="1:18" ht="15" x14ac:dyDescent="0.25">
      <c r="A458" s="3" t="s">
        <v>915</v>
      </c>
      <c r="B458" s="4" t="s">
        <v>41</v>
      </c>
      <c r="C458" s="4" t="s">
        <v>97</v>
      </c>
      <c r="D458" s="4">
        <v>1</v>
      </c>
      <c r="E458" s="14">
        <v>45406</v>
      </c>
      <c r="F458" s="4" t="s">
        <v>45</v>
      </c>
      <c r="G458" s="4" t="s">
        <v>30</v>
      </c>
      <c r="H458" s="10">
        <v>23270</v>
      </c>
      <c r="I458" s="10">
        <f t="shared" si="7"/>
        <v>23270</v>
      </c>
      <c r="J458" s="20"/>
      <c r="K458" s="21"/>
      <c r="L458" s="21"/>
      <c r="M458" s="21"/>
      <c r="N458" s="21"/>
      <c r="O458" s="21"/>
      <c r="P458" s="22"/>
      <c r="Q458" s="22"/>
      <c r="R458" s="27"/>
    </row>
  </sheetData>
  <pageMargins left="0.78740157499999996" right="0.78740157499999996" top="0.984251969" bottom="0.984251969" header="0.4921259845" footer="0.4921259845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P90"/>
  <sheetViews>
    <sheetView zoomScale="90" zoomScaleNormal="90" workbookViewId="0">
      <selection activeCell="O1" sqref="O1:O1048576"/>
    </sheetView>
  </sheetViews>
  <sheetFormatPr baseColWidth="10" defaultRowHeight="15" x14ac:dyDescent="0.25"/>
  <cols>
    <col min="2" max="2" width="27.5703125" customWidth="1"/>
    <col min="3" max="3" width="18.42578125" customWidth="1"/>
    <col min="4" max="4" width="17" customWidth="1"/>
    <col min="5" max="5" width="13.140625" customWidth="1"/>
    <col min="6" max="6" width="13.5703125" customWidth="1"/>
    <col min="7" max="7" width="6.85546875" customWidth="1"/>
    <col min="8" max="8" width="10" customWidth="1"/>
    <col min="11" max="11" width="13.5703125" customWidth="1"/>
    <col min="12" max="12" width="28" customWidth="1"/>
    <col min="13" max="13" width="22.85546875" bestFit="1" customWidth="1"/>
    <col min="14" max="14" width="17.28515625" customWidth="1"/>
  </cols>
  <sheetData>
    <row r="7" spans="1:16" ht="59.25" customHeight="1" x14ac:dyDescent="0.25">
      <c r="A7" s="70" t="s">
        <v>254</v>
      </c>
      <c r="B7" s="71" t="s">
        <v>379</v>
      </c>
      <c r="C7" s="65" t="s">
        <v>469</v>
      </c>
      <c r="D7" s="65" t="s">
        <v>470</v>
      </c>
      <c r="E7" s="65" t="s">
        <v>255</v>
      </c>
      <c r="F7" s="65" t="s">
        <v>256</v>
      </c>
      <c r="G7" s="71" t="s">
        <v>183</v>
      </c>
      <c r="H7" s="71" t="s">
        <v>257</v>
      </c>
      <c r="I7" s="71" t="s">
        <v>258</v>
      </c>
      <c r="J7" s="71" t="s">
        <v>259</v>
      </c>
      <c r="K7" s="65" t="s">
        <v>449</v>
      </c>
      <c r="L7" s="71" t="s">
        <v>260</v>
      </c>
      <c r="M7" s="71" t="s">
        <v>261</v>
      </c>
      <c r="N7" s="65" t="s">
        <v>448</v>
      </c>
      <c r="O7" s="72" t="s">
        <v>262</v>
      </c>
      <c r="P7" s="74" t="s">
        <v>263</v>
      </c>
    </row>
    <row r="8" spans="1:16" x14ac:dyDescent="0.25">
      <c r="A8" s="66" t="s">
        <v>264</v>
      </c>
      <c r="B8" s="67" t="s">
        <v>380</v>
      </c>
      <c r="C8" s="67"/>
      <c r="D8" s="67"/>
      <c r="E8" s="64"/>
      <c r="F8" s="64"/>
      <c r="G8" s="75" t="s">
        <v>189</v>
      </c>
      <c r="H8" s="75" t="s">
        <v>265</v>
      </c>
      <c r="I8" s="68" t="s">
        <v>230</v>
      </c>
      <c r="J8" s="67" t="s">
        <v>266</v>
      </c>
      <c r="K8" s="64"/>
      <c r="L8" s="68" t="s">
        <v>267</v>
      </c>
      <c r="M8" s="67" t="s">
        <v>268</v>
      </c>
      <c r="N8" s="64"/>
      <c r="O8" s="69">
        <v>44927</v>
      </c>
      <c r="P8" s="73">
        <v>2</v>
      </c>
    </row>
    <row r="9" spans="1:16" x14ac:dyDescent="0.25">
      <c r="A9" s="66" t="s">
        <v>269</v>
      </c>
      <c r="B9" s="67" t="s">
        <v>381</v>
      </c>
      <c r="C9" s="67"/>
      <c r="D9" s="67"/>
      <c r="E9" s="64"/>
      <c r="F9" s="64"/>
      <c r="G9" s="75" t="s">
        <v>189</v>
      </c>
      <c r="H9" s="75" t="s">
        <v>270</v>
      </c>
      <c r="I9" s="67" t="s">
        <v>194</v>
      </c>
      <c r="J9" s="67" t="s">
        <v>266</v>
      </c>
      <c r="K9" s="64"/>
      <c r="L9" s="68" t="s">
        <v>271</v>
      </c>
      <c r="M9" s="67" t="s">
        <v>272</v>
      </c>
      <c r="N9" s="64"/>
      <c r="O9" s="69">
        <v>44927</v>
      </c>
      <c r="P9" s="73">
        <v>2</v>
      </c>
    </row>
    <row r="10" spans="1:16" x14ac:dyDescent="0.25">
      <c r="A10" s="66" t="s">
        <v>273</v>
      </c>
      <c r="B10" s="67" t="s">
        <v>382</v>
      </c>
      <c r="C10" s="67"/>
      <c r="D10" s="67"/>
      <c r="E10" s="64"/>
      <c r="F10" s="64"/>
      <c r="G10" s="75" t="s">
        <v>189</v>
      </c>
      <c r="H10" s="75" t="s">
        <v>270</v>
      </c>
      <c r="I10" s="68" t="s">
        <v>197</v>
      </c>
      <c r="J10" s="67" t="s">
        <v>266</v>
      </c>
      <c r="K10" s="64"/>
      <c r="L10" s="68" t="s">
        <v>274</v>
      </c>
      <c r="M10" s="67" t="s">
        <v>275</v>
      </c>
      <c r="N10" s="64"/>
      <c r="O10" s="69">
        <v>44927</v>
      </c>
      <c r="P10" s="73">
        <v>2</v>
      </c>
    </row>
    <row r="11" spans="1:16" x14ac:dyDescent="0.25">
      <c r="A11" s="66" t="s">
        <v>276</v>
      </c>
      <c r="B11" s="67" t="s">
        <v>383</v>
      </c>
      <c r="C11" s="67"/>
      <c r="D11" s="67"/>
      <c r="E11" s="64"/>
      <c r="F11" s="64"/>
      <c r="G11" s="75" t="s">
        <v>189</v>
      </c>
      <c r="H11" s="75" t="s">
        <v>265</v>
      </c>
      <c r="I11" s="67" t="s">
        <v>194</v>
      </c>
      <c r="J11" s="67" t="s">
        <v>266</v>
      </c>
      <c r="K11" s="64"/>
      <c r="L11" s="67" t="s">
        <v>277</v>
      </c>
      <c r="M11" s="67" t="s">
        <v>278</v>
      </c>
      <c r="N11" s="64"/>
      <c r="O11" s="69">
        <v>44927</v>
      </c>
      <c r="P11" s="73">
        <v>2</v>
      </c>
    </row>
    <row r="12" spans="1:16" x14ac:dyDescent="0.25">
      <c r="A12" s="66" t="s">
        <v>279</v>
      </c>
      <c r="B12" s="67" t="s">
        <v>384</v>
      </c>
      <c r="C12" s="67"/>
      <c r="D12" s="67"/>
      <c r="E12" s="64"/>
      <c r="F12" s="64"/>
      <c r="G12" s="75" t="s">
        <v>189</v>
      </c>
      <c r="H12" s="75" t="s">
        <v>270</v>
      </c>
      <c r="I12" s="68" t="s">
        <v>210</v>
      </c>
      <c r="J12" s="67" t="s">
        <v>266</v>
      </c>
      <c r="K12" s="64"/>
      <c r="L12" s="67" t="s">
        <v>280</v>
      </c>
      <c r="M12" s="67" t="s">
        <v>281</v>
      </c>
      <c r="N12" s="64"/>
      <c r="O12" s="69">
        <v>44927</v>
      </c>
      <c r="P12" s="73">
        <v>2</v>
      </c>
    </row>
    <row r="13" spans="1:16" x14ac:dyDescent="0.25">
      <c r="A13" s="66" t="s">
        <v>282</v>
      </c>
      <c r="B13" s="67" t="s">
        <v>385</v>
      </c>
      <c r="C13" s="67"/>
      <c r="D13" s="67"/>
      <c r="E13" s="64"/>
      <c r="F13" s="64"/>
      <c r="G13" s="75" t="s">
        <v>193</v>
      </c>
      <c r="H13" s="75" t="s">
        <v>265</v>
      </c>
      <c r="I13" s="68" t="s">
        <v>283</v>
      </c>
      <c r="J13" s="67" t="s">
        <v>266</v>
      </c>
      <c r="K13" s="64"/>
      <c r="L13" s="68" t="s">
        <v>284</v>
      </c>
      <c r="M13" s="67" t="s">
        <v>272</v>
      </c>
      <c r="N13" s="64"/>
      <c r="O13" s="69">
        <v>44927</v>
      </c>
      <c r="P13" s="73">
        <v>2</v>
      </c>
    </row>
    <row r="14" spans="1:16" x14ac:dyDescent="0.25">
      <c r="A14" s="66" t="s">
        <v>285</v>
      </c>
      <c r="B14" s="67" t="s">
        <v>386</v>
      </c>
      <c r="C14" s="67"/>
      <c r="D14" s="67"/>
      <c r="E14" s="64"/>
      <c r="F14" s="64"/>
      <c r="G14" s="75" t="s">
        <v>189</v>
      </c>
      <c r="H14" s="75" t="s">
        <v>265</v>
      </c>
      <c r="I14" s="68" t="s">
        <v>221</v>
      </c>
      <c r="J14" s="67" t="s">
        <v>266</v>
      </c>
      <c r="K14" s="64"/>
      <c r="L14" s="67" t="s">
        <v>286</v>
      </c>
      <c r="M14" s="67" t="s">
        <v>287</v>
      </c>
      <c r="N14" s="64"/>
      <c r="O14" s="69">
        <v>44927</v>
      </c>
      <c r="P14" s="73">
        <v>1</v>
      </c>
    </row>
    <row r="15" spans="1:16" x14ac:dyDescent="0.25">
      <c r="A15" s="66" t="s">
        <v>288</v>
      </c>
      <c r="B15" s="67" t="s">
        <v>387</v>
      </c>
      <c r="C15" s="67"/>
      <c r="D15" s="67"/>
      <c r="E15" s="64"/>
      <c r="F15" s="64"/>
      <c r="G15" s="75" t="s">
        <v>189</v>
      </c>
      <c r="H15" s="75" t="s">
        <v>270</v>
      </c>
      <c r="I15" s="67" t="s">
        <v>194</v>
      </c>
      <c r="J15" s="67" t="s">
        <v>266</v>
      </c>
      <c r="K15" s="64"/>
      <c r="L15" s="68" t="s">
        <v>284</v>
      </c>
      <c r="M15" s="67" t="s">
        <v>272</v>
      </c>
      <c r="N15" s="64"/>
      <c r="O15" s="69">
        <v>44927</v>
      </c>
      <c r="P15" s="73">
        <v>2</v>
      </c>
    </row>
    <row r="16" spans="1:16" x14ac:dyDescent="0.25">
      <c r="A16" s="66" t="s">
        <v>289</v>
      </c>
      <c r="B16" s="67" t="s">
        <v>388</v>
      </c>
      <c r="C16" s="67"/>
      <c r="D16" s="67"/>
      <c r="E16" s="64"/>
      <c r="F16" s="64"/>
      <c r="G16" s="75" t="s">
        <v>189</v>
      </c>
      <c r="H16" s="75" t="s">
        <v>290</v>
      </c>
      <c r="I16" s="68" t="s">
        <v>197</v>
      </c>
      <c r="J16" s="67" t="s">
        <v>266</v>
      </c>
      <c r="K16" s="64"/>
      <c r="L16" s="67" t="s">
        <v>291</v>
      </c>
      <c r="M16" s="67" t="s">
        <v>268</v>
      </c>
      <c r="N16" s="64"/>
      <c r="O16" s="69">
        <v>44927</v>
      </c>
      <c r="P16" s="73">
        <v>2</v>
      </c>
    </row>
    <row r="17" spans="1:16" x14ac:dyDescent="0.25">
      <c r="A17" s="66" t="s">
        <v>292</v>
      </c>
      <c r="B17" s="67" t="s">
        <v>389</v>
      </c>
      <c r="C17" s="67"/>
      <c r="D17" s="67"/>
      <c r="E17" s="64"/>
      <c r="F17" s="64"/>
      <c r="G17" s="75" t="s">
        <v>193</v>
      </c>
      <c r="H17" s="75" t="s">
        <v>265</v>
      </c>
      <c r="I17" s="68" t="s">
        <v>197</v>
      </c>
      <c r="J17" s="67" t="s">
        <v>266</v>
      </c>
      <c r="K17" s="64"/>
      <c r="L17" s="67" t="s">
        <v>293</v>
      </c>
      <c r="M17" s="67" t="s">
        <v>287</v>
      </c>
      <c r="N17" s="64"/>
      <c r="O17" s="69">
        <v>44928</v>
      </c>
      <c r="P17" s="73">
        <v>1</v>
      </c>
    </row>
    <row r="18" spans="1:16" x14ac:dyDescent="0.25">
      <c r="A18" s="66" t="s">
        <v>294</v>
      </c>
      <c r="B18" s="67" t="s">
        <v>390</v>
      </c>
      <c r="C18" s="67"/>
      <c r="D18" s="67"/>
      <c r="E18" s="64"/>
      <c r="F18" s="64"/>
      <c r="G18" s="75" t="s">
        <v>189</v>
      </c>
      <c r="H18" s="75" t="s">
        <v>270</v>
      </c>
      <c r="I18" s="67" t="s">
        <v>194</v>
      </c>
      <c r="J18" s="67" t="s">
        <v>266</v>
      </c>
      <c r="K18" s="64"/>
      <c r="L18" s="67" t="s">
        <v>295</v>
      </c>
      <c r="M18" s="67" t="s">
        <v>296</v>
      </c>
      <c r="N18" s="64"/>
      <c r="O18" s="69">
        <v>44928</v>
      </c>
      <c r="P18" s="73">
        <v>1</v>
      </c>
    </row>
    <row r="19" spans="1:16" x14ac:dyDescent="0.25">
      <c r="A19" s="66" t="s">
        <v>297</v>
      </c>
      <c r="B19" s="67" t="s">
        <v>391</v>
      </c>
      <c r="C19" s="67"/>
      <c r="D19" s="67"/>
      <c r="E19" s="64"/>
      <c r="F19" s="64"/>
      <c r="G19" s="75" t="s">
        <v>193</v>
      </c>
      <c r="H19" s="75" t="s">
        <v>265</v>
      </c>
      <c r="I19" s="68" t="s">
        <v>221</v>
      </c>
      <c r="J19" s="67" t="s">
        <v>266</v>
      </c>
      <c r="K19" s="64"/>
      <c r="L19" s="67" t="s">
        <v>286</v>
      </c>
      <c r="M19" s="67" t="s">
        <v>287</v>
      </c>
      <c r="N19" s="64"/>
      <c r="O19" s="69">
        <v>44928</v>
      </c>
      <c r="P19" s="73">
        <v>1</v>
      </c>
    </row>
    <row r="20" spans="1:16" x14ac:dyDescent="0.25">
      <c r="A20" s="66" t="s">
        <v>298</v>
      </c>
      <c r="B20" s="67" t="s">
        <v>392</v>
      </c>
      <c r="C20" s="67"/>
      <c r="D20" s="67"/>
      <c r="E20" s="64"/>
      <c r="F20" s="64"/>
      <c r="G20" s="75" t="s">
        <v>193</v>
      </c>
      <c r="H20" s="75" t="s">
        <v>270</v>
      </c>
      <c r="I20" s="68" t="s">
        <v>197</v>
      </c>
      <c r="J20" s="67" t="s">
        <v>266</v>
      </c>
      <c r="K20" s="64"/>
      <c r="L20" s="67" t="s">
        <v>299</v>
      </c>
      <c r="M20" s="67" t="s">
        <v>296</v>
      </c>
      <c r="N20" s="64"/>
      <c r="O20" s="69">
        <v>44928</v>
      </c>
      <c r="P20" s="73">
        <v>2</v>
      </c>
    </row>
    <row r="21" spans="1:16" x14ac:dyDescent="0.25">
      <c r="A21" s="66" t="s">
        <v>300</v>
      </c>
      <c r="B21" s="67" t="s">
        <v>393</v>
      </c>
      <c r="C21" s="67"/>
      <c r="D21" s="67"/>
      <c r="E21" s="64"/>
      <c r="F21" s="64"/>
      <c r="G21" s="75" t="s">
        <v>189</v>
      </c>
      <c r="H21" s="75" t="s">
        <v>265</v>
      </c>
      <c r="I21" s="67" t="s">
        <v>194</v>
      </c>
      <c r="J21" s="67" t="s">
        <v>266</v>
      </c>
      <c r="K21" s="64"/>
      <c r="L21" s="68" t="s">
        <v>271</v>
      </c>
      <c r="M21" s="67" t="s">
        <v>272</v>
      </c>
      <c r="N21" s="64"/>
      <c r="O21" s="69">
        <v>44928</v>
      </c>
      <c r="P21" s="73">
        <v>2</v>
      </c>
    </row>
    <row r="22" spans="1:16" x14ac:dyDescent="0.25">
      <c r="A22" s="66" t="s">
        <v>301</v>
      </c>
      <c r="B22" s="67" t="s">
        <v>394</v>
      </c>
      <c r="C22" s="67"/>
      <c r="D22" s="67"/>
      <c r="E22" s="64"/>
      <c r="F22" s="64"/>
      <c r="G22" s="75" t="s">
        <v>189</v>
      </c>
      <c r="H22" s="75" t="s">
        <v>265</v>
      </c>
      <c r="I22" s="68" t="s">
        <v>302</v>
      </c>
      <c r="J22" s="67" t="s">
        <v>266</v>
      </c>
      <c r="K22" s="64"/>
      <c r="L22" s="67" t="s">
        <v>303</v>
      </c>
      <c r="M22" s="67" t="s">
        <v>278</v>
      </c>
      <c r="N22" s="64"/>
      <c r="O22" s="69">
        <v>44928</v>
      </c>
      <c r="P22" s="73">
        <v>3</v>
      </c>
    </row>
    <row r="23" spans="1:16" x14ac:dyDescent="0.25">
      <c r="A23" s="66" t="s">
        <v>304</v>
      </c>
      <c r="B23" s="67" t="s">
        <v>395</v>
      </c>
      <c r="C23" s="67"/>
      <c r="D23" s="67"/>
      <c r="E23" s="64"/>
      <c r="F23" s="64"/>
      <c r="G23" s="75" t="s">
        <v>193</v>
      </c>
      <c r="H23" s="75" t="s">
        <v>265</v>
      </c>
      <c r="I23" s="68" t="s">
        <v>305</v>
      </c>
      <c r="J23" s="67" t="s">
        <v>266</v>
      </c>
      <c r="K23" s="64"/>
      <c r="L23" s="68" t="s">
        <v>267</v>
      </c>
      <c r="M23" s="67" t="s">
        <v>268</v>
      </c>
      <c r="N23" s="64"/>
      <c r="O23" s="69">
        <v>44928</v>
      </c>
      <c r="P23" s="73">
        <v>2</v>
      </c>
    </row>
    <row r="24" spans="1:16" x14ac:dyDescent="0.25">
      <c r="A24" s="66" t="s">
        <v>306</v>
      </c>
      <c r="B24" s="67" t="s">
        <v>396</v>
      </c>
      <c r="C24" s="67"/>
      <c r="D24" s="67"/>
      <c r="E24" s="64"/>
      <c r="F24" s="64"/>
      <c r="G24" s="75" t="s">
        <v>189</v>
      </c>
      <c r="H24" s="75" t="s">
        <v>270</v>
      </c>
      <c r="I24" s="68" t="s">
        <v>197</v>
      </c>
      <c r="J24" s="67" t="s">
        <v>266</v>
      </c>
      <c r="K24" s="64"/>
      <c r="L24" s="68" t="s">
        <v>284</v>
      </c>
      <c r="M24" s="67" t="s">
        <v>272</v>
      </c>
      <c r="N24" s="64"/>
      <c r="O24" s="69">
        <v>44928</v>
      </c>
      <c r="P24" s="73">
        <v>2</v>
      </c>
    </row>
    <row r="25" spans="1:16" x14ac:dyDescent="0.25">
      <c r="A25" s="66" t="s">
        <v>307</v>
      </c>
      <c r="B25" s="67" t="s">
        <v>397</v>
      </c>
      <c r="C25" s="67"/>
      <c r="D25" s="67"/>
      <c r="E25" s="64"/>
      <c r="F25" s="64"/>
      <c r="G25" s="75" t="s">
        <v>193</v>
      </c>
      <c r="H25" s="75" t="s">
        <v>265</v>
      </c>
      <c r="I25" s="68" t="s">
        <v>305</v>
      </c>
      <c r="J25" s="67" t="s">
        <v>266</v>
      </c>
      <c r="K25" s="64"/>
      <c r="L25" s="67" t="s">
        <v>308</v>
      </c>
      <c r="M25" s="67" t="s">
        <v>309</v>
      </c>
      <c r="N25" s="64"/>
      <c r="O25" s="69">
        <v>44928</v>
      </c>
      <c r="P25" s="73">
        <v>2</v>
      </c>
    </row>
    <row r="26" spans="1:16" x14ac:dyDescent="0.25">
      <c r="A26" s="66" t="s">
        <v>310</v>
      </c>
      <c r="B26" s="67" t="s">
        <v>398</v>
      </c>
      <c r="C26" s="67"/>
      <c r="D26" s="67"/>
      <c r="E26" s="64"/>
      <c r="F26" s="64"/>
      <c r="G26" s="75" t="s">
        <v>193</v>
      </c>
      <c r="H26" s="75" t="s">
        <v>265</v>
      </c>
      <c r="I26" s="68" t="s">
        <v>240</v>
      </c>
      <c r="J26" s="67" t="s">
        <v>266</v>
      </c>
      <c r="K26" s="64"/>
      <c r="L26" s="67" t="s">
        <v>311</v>
      </c>
      <c r="M26" s="67" t="s">
        <v>281</v>
      </c>
      <c r="N26" s="64"/>
      <c r="O26" s="69">
        <v>44928</v>
      </c>
      <c r="P26" s="73">
        <v>1</v>
      </c>
    </row>
    <row r="27" spans="1:16" x14ac:dyDescent="0.25">
      <c r="A27" s="66" t="s">
        <v>312</v>
      </c>
      <c r="B27" s="67" t="s">
        <v>399</v>
      </c>
      <c r="C27" s="67"/>
      <c r="D27" s="67"/>
      <c r="E27" s="64"/>
      <c r="F27" s="64"/>
      <c r="G27" s="75" t="s">
        <v>189</v>
      </c>
      <c r="H27" s="75" t="s">
        <v>265</v>
      </c>
      <c r="I27" s="67" t="s">
        <v>194</v>
      </c>
      <c r="J27" s="67" t="s">
        <v>266</v>
      </c>
      <c r="K27" s="64"/>
      <c r="L27" s="67" t="s">
        <v>308</v>
      </c>
      <c r="M27" s="67" t="s">
        <v>309</v>
      </c>
      <c r="N27" s="64"/>
      <c r="O27" s="69">
        <v>44928</v>
      </c>
      <c r="P27" s="73">
        <v>2</v>
      </c>
    </row>
    <row r="28" spans="1:16" x14ac:dyDescent="0.25">
      <c r="A28" s="66" t="s">
        <v>313</v>
      </c>
      <c r="B28" s="67" t="s">
        <v>400</v>
      </c>
      <c r="C28" s="67"/>
      <c r="D28" s="67"/>
      <c r="E28" s="64"/>
      <c r="F28" s="64"/>
      <c r="G28" s="75" t="s">
        <v>189</v>
      </c>
      <c r="H28" s="75" t="s">
        <v>290</v>
      </c>
      <c r="I28" s="68" t="s">
        <v>283</v>
      </c>
      <c r="J28" s="67" t="s">
        <v>266</v>
      </c>
      <c r="K28" s="64"/>
      <c r="L28" s="68" t="s">
        <v>314</v>
      </c>
      <c r="M28" s="67" t="s">
        <v>275</v>
      </c>
      <c r="N28" s="64"/>
      <c r="O28" s="69">
        <v>44928</v>
      </c>
      <c r="P28" s="73">
        <v>2</v>
      </c>
    </row>
    <row r="29" spans="1:16" x14ac:dyDescent="0.25">
      <c r="A29" s="66" t="s">
        <v>315</v>
      </c>
      <c r="B29" s="67" t="s">
        <v>401</v>
      </c>
      <c r="C29" s="67"/>
      <c r="D29" s="67"/>
      <c r="E29" s="64"/>
      <c r="F29" s="64"/>
      <c r="G29" s="75" t="s">
        <v>189</v>
      </c>
      <c r="H29" s="75" t="s">
        <v>265</v>
      </c>
      <c r="I29" s="67" t="s">
        <v>194</v>
      </c>
      <c r="J29" s="67" t="s">
        <v>266</v>
      </c>
      <c r="K29" s="64"/>
      <c r="L29" s="67" t="s">
        <v>291</v>
      </c>
      <c r="M29" s="67" t="s">
        <v>268</v>
      </c>
      <c r="N29" s="64"/>
      <c r="O29" s="69">
        <v>44929</v>
      </c>
      <c r="P29" s="73">
        <v>2</v>
      </c>
    </row>
    <row r="30" spans="1:16" x14ac:dyDescent="0.25">
      <c r="A30" s="66" t="s">
        <v>316</v>
      </c>
      <c r="B30" s="67" t="s">
        <v>402</v>
      </c>
      <c r="C30" s="67"/>
      <c r="D30" s="67"/>
      <c r="E30" s="64"/>
      <c r="F30" s="64"/>
      <c r="G30" s="75" t="s">
        <v>193</v>
      </c>
      <c r="H30" s="75" t="s">
        <v>290</v>
      </c>
      <c r="I30" s="68" t="s">
        <v>197</v>
      </c>
      <c r="J30" s="67" t="s">
        <v>266</v>
      </c>
      <c r="K30" s="64"/>
      <c r="L30" s="67" t="s">
        <v>295</v>
      </c>
      <c r="M30" s="67" t="s">
        <v>296</v>
      </c>
      <c r="N30" s="64"/>
      <c r="O30" s="69">
        <v>44929</v>
      </c>
      <c r="P30" s="73">
        <v>1</v>
      </c>
    </row>
    <row r="31" spans="1:16" x14ac:dyDescent="0.25">
      <c r="A31" s="66" t="s">
        <v>317</v>
      </c>
      <c r="B31" s="67" t="s">
        <v>475</v>
      </c>
      <c r="C31" s="67"/>
      <c r="D31" s="67"/>
      <c r="E31" s="64"/>
      <c r="F31" s="64"/>
      <c r="G31" s="75" t="s">
        <v>189</v>
      </c>
      <c r="H31" s="75" t="s">
        <v>270</v>
      </c>
      <c r="I31" s="68" t="s">
        <v>214</v>
      </c>
      <c r="J31" s="67" t="s">
        <v>266</v>
      </c>
      <c r="K31" s="64"/>
      <c r="L31" s="67" t="s">
        <v>303</v>
      </c>
      <c r="M31" s="67" t="s">
        <v>278</v>
      </c>
      <c r="N31" s="64"/>
      <c r="O31" s="69">
        <v>44929</v>
      </c>
      <c r="P31" s="73">
        <v>3</v>
      </c>
    </row>
    <row r="32" spans="1:16" x14ac:dyDescent="0.25">
      <c r="A32" s="66" t="s">
        <v>318</v>
      </c>
      <c r="B32" s="67" t="s">
        <v>403</v>
      </c>
      <c r="C32" s="67"/>
      <c r="D32" s="67"/>
      <c r="E32" s="64"/>
      <c r="F32" s="64"/>
      <c r="G32" s="75" t="s">
        <v>189</v>
      </c>
      <c r="H32" s="75" t="s">
        <v>265</v>
      </c>
      <c r="I32" s="68" t="s">
        <v>214</v>
      </c>
      <c r="J32" s="67" t="s">
        <v>266</v>
      </c>
      <c r="K32" s="64"/>
      <c r="L32" s="67" t="s">
        <v>286</v>
      </c>
      <c r="M32" s="67" t="s">
        <v>287</v>
      </c>
      <c r="N32" s="64"/>
      <c r="O32" s="69">
        <v>44929</v>
      </c>
      <c r="P32" s="73">
        <v>1</v>
      </c>
    </row>
    <row r="33" spans="1:16" x14ac:dyDescent="0.25">
      <c r="A33" s="66" t="s">
        <v>319</v>
      </c>
      <c r="B33" s="67" t="s">
        <v>404</v>
      </c>
      <c r="C33" s="67"/>
      <c r="D33" s="67"/>
      <c r="E33" s="64"/>
      <c r="F33" s="64"/>
      <c r="G33" s="75" t="s">
        <v>193</v>
      </c>
      <c r="H33" s="75" t="s">
        <v>265</v>
      </c>
      <c r="I33" s="68" t="s">
        <v>320</v>
      </c>
      <c r="J33" s="67" t="s">
        <v>266</v>
      </c>
      <c r="K33" s="64"/>
      <c r="L33" s="67" t="s">
        <v>286</v>
      </c>
      <c r="M33" s="67" t="s">
        <v>287</v>
      </c>
      <c r="N33" s="64"/>
      <c r="O33" s="69">
        <v>44929</v>
      </c>
      <c r="P33" s="73">
        <v>1</v>
      </c>
    </row>
    <row r="34" spans="1:16" x14ac:dyDescent="0.25">
      <c r="A34" s="66" t="s">
        <v>321</v>
      </c>
      <c r="B34" s="67" t="s">
        <v>405</v>
      </c>
      <c r="C34" s="67"/>
      <c r="D34" s="67"/>
      <c r="E34" s="64"/>
      <c r="F34" s="64"/>
      <c r="G34" s="75" t="s">
        <v>193</v>
      </c>
      <c r="H34" s="75" t="s">
        <v>265</v>
      </c>
      <c r="I34" s="68" t="s">
        <v>201</v>
      </c>
      <c r="J34" s="67" t="s">
        <v>266</v>
      </c>
      <c r="K34" s="64"/>
      <c r="L34" s="67" t="s">
        <v>293</v>
      </c>
      <c r="M34" s="67" t="s">
        <v>287</v>
      </c>
      <c r="N34" s="64"/>
      <c r="O34" s="69">
        <v>44929</v>
      </c>
      <c r="P34" s="73">
        <v>1</v>
      </c>
    </row>
    <row r="35" spans="1:16" x14ac:dyDescent="0.25">
      <c r="A35" s="66" t="s">
        <v>322</v>
      </c>
      <c r="B35" s="67" t="s">
        <v>406</v>
      </c>
      <c r="C35" s="67"/>
      <c r="D35" s="67"/>
      <c r="E35" s="64"/>
      <c r="F35" s="64"/>
      <c r="G35" s="75" t="s">
        <v>189</v>
      </c>
      <c r="H35" s="75" t="s">
        <v>265</v>
      </c>
      <c r="I35" s="68" t="s">
        <v>302</v>
      </c>
      <c r="J35" s="67" t="s">
        <v>266</v>
      </c>
      <c r="K35" s="64"/>
      <c r="L35" s="67" t="s">
        <v>323</v>
      </c>
      <c r="M35" s="67" t="s">
        <v>281</v>
      </c>
      <c r="N35" s="64"/>
      <c r="O35" s="69">
        <v>44929</v>
      </c>
      <c r="P35" s="73">
        <v>3</v>
      </c>
    </row>
    <row r="36" spans="1:16" x14ac:dyDescent="0.25">
      <c r="A36" s="66" t="s">
        <v>324</v>
      </c>
      <c r="B36" s="67" t="s">
        <v>407</v>
      </c>
      <c r="C36" s="67"/>
      <c r="D36" s="67"/>
      <c r="E36" s="64"/>
      <c r="F36" s="64"/>
      <c r="G36" s="75" t="s">
        <v>189</v>
      </c>
      <c r="H36" s="75" t="s">
        <v>290</v>
      </c>
      <c r="I36" s="68" t="s">
        <v>305</v>
      </c>
      <c r="J36" s="67" t="s">
        <v>266</v>
      </c>
      <c r="K36" s="64"/>
      <c r="L36" s="68" t="s">
        <v>274</v>
      </c>
      <c r="M36" s="67" t="s">
        <v>275</v>
      </c>
      <c r="N36" s="64"/>
      <c r="O36" s="69">
        <v>44929</v>
      </c>
      <c r="P36" s="73">
        <v>2</v>
      </c>
    </row>
    <row r="37" spans="1:16" x14ac:dyDescent="0.25">
      <c r="A37" s="66" t="s">
        <v>325</v>
      </c>
      <c r="B37" s="67" t="s">
        <v>408</v>
      </c>
      <c r="C37" s="67"/>
      <c r="D37" s="67"/>
      <c r="E37" s="64"/>
      <c r="F37" s="64"/>
      <c r="G37" s="75" t="s">
        <v>189</v>
      </c>
      <c r="H37" s="75" t="s">
        <v>265</v>
      </c>
      <c r="I37" s="68" t="s">
        <v>214</v>
      </c>
      <c r="J37" s="67" t="s">
        <v>266</v>
      </c>
      <c r="K37" s="64"/>
      <c r="L37" s="68" t="s">
        <v>314</v>
      </c>
      <c r="M37" s="67" t="s">
        <v>275</v>
      </c>
      <c r="N37" s="64"/>
      <c r="O37" s="69">
        <v>44929</v>
      </c>
      <c r="P37" s="73">
        <v>2</v>
      </c>
    </row>
    <row r="38" spans="1:16" x14ac:dyDescent="0.25">
      <c r="A38" s="66" t="s">
        <v>326</v>
      </c>
      <c r="B38" s="67" t="s">
        <v>409</v>
      </c>
      <c r="C38" s="67"/>
      <c r="D38" s="67"/>
      <c r="E38" s="64"/>
      <c r="F38" s="64"/>
      <c r="G38" s="75" t="s">
        <v>189</v>
      </c>
      <c r="H38" s="75" t="s">
        <v>290</v>
      </c>
      <c r="I38" s="68" t="s">
        <v>197</v>
      </c>
      <c r="J38" s="67" t="s">
        <v>266</v>
      </c>
      <c r="K38" s="64"/>
      <c r="L38" s="68" t="s">
        <v>267</v>
      </c>
      <c r="M38" s="67" t="s">
        <v>268</v>
      </c>
      <c r="N38" s="64"/>
      <c r="O38" s="69">
        <v>44929</v>
      </c>
      <c r="P38" s="73">
        <v>2</v>
      </c>
    </row>
    <row r="39" spans="1:16" x14ac:dyDescent="0.25">
      <c r="A39" s="66" t="s">
        <v>327</v>
      </c>
      <c r="B39" s="67" t="s">
        <v>410</v>
      </c>
      <c r="C39" s="67"/>
      <c r="D39" s="67"/>
      <c r="E39" s="64"/>
      <c r="F39" s="64"/>
      <c r="G39" s="75" t="s">
        <v>189</v>
      </c>
      <c r="H39" s="75" t="s">
        <v>265</v>
      </c>
      <c r="I39" s="68" t="s">
        <v>214</v>
      </c>
      <c r="J39" s="67" t="s">
        <v>266</v>
      </c>
      <c r="K39" s="64"/>
      <c r="L39" s="67" t="s">
        <v>328</v>
      </c>
      <c r="M39" s="67" t="s">
        <v>296</v>
      </c>
      <c r="N39" s="64"/>
      <c r="O39" s="69">
        <v>44929</v>
      </c>
      <c r="P39" s="73">
        <v>2</v>
      </c>
    </row>
    <row r="40" spans="1:16" x14ac:dyDescent="0.25">
      <c r="A40" s="66" t="s">
        <v>329</v>
      </c>
      <c r="B40" s="67" t="s">
        <v>411</v>
      </c>
      <c r="C40" s="67"/>
      <c r="D40" s="67"/>
      <c r="E40" s="64"/>
      <c r="F40" s="64"/>
      <c r="G40" s="75" t="s">
        <v>189</v>
      </c>
      <c r="H40" s="75" t="s">
        <v>265</v>
      </c>
      <c r="I40" s="67" t="s">
        <v>194</v>
      </c>
      <c r="J40" s="67" t="s">
        <v>266</v>
      </c>
      <c r="K40" s="64"/>
      <c r="L40" s="67" t="s">
        <v>308</v>
      </c>
      <c r="M40" s="67" t="s">
        <v>309</v>
      </c>
      <c r="N40" s="64"/>
      <c r="O40" s="69">
        <v>44929</v>
      </c>
      <c r="P40" s="73">
        <v>2</v>
      </c>
    </row>
    <row r="41" spans="1:16" x14ac:dyDescent="0.25">
      <c r="A41" s="66" t="s">
        <v>329</v>
      </c>
      <c r="B41" s="67" t="s">
        <v>411</v>
      </c>
      <c r="C41" s="67"/>
      <c r="D41" s="67"/>
      <c r="E41" s="64"/>
      <c r="F41" s="64"/>
      <c r="G41" s="75" t="s">
        <v>189</v>
      </c>
      <c r="H41" s="75" t="s">
        <v>265</v>
      </c>
      <c r="I41" s="67" t="s">
        <v>194</v>
      </c>
      <c r="J41" s="67" t="s">
        <v>266</v>
      </c>
      <c r="K41" s="64"/>
      <c r="L41" s="67" t="s">
        <v>299</v>
      </c>
      <c r="M41" s="67" t="s">
        <v>296</v>
      </c>
      <c r="N41" s="64"/>
      <c r="O41" s="69">
        <v>44929</v>
      </c>
      <c r="P41" s="73">
        <v>2</v>
      </c>
    </row>
    <row r="42" spans="1:16" x14ac:dyDescent="0.25">
      <c r="A42" s="66" t="s">
        <v>330</v>
      </c>
      <c r="B42" s="67" t="s">
        <v>412</v>
      </c>
      <c r="C42" s="67"/>
      <c r="D42" s="67"/>
      <c r="E42" s="64"/>
      <c r="F42" s="64"/>
      <c r="G42" s="75" t="s">
        <v>189</v>
      </c>
      <c r="H42" s="75" t="s">
        <v>265</v>
      </c>
      <c r="I42" s="67" t="s">
        <v>194</v>
      </c>
      <c r="J42" s="67" t="s">
        <v>266</v>
      </c>
      <c r="K42" s="64"/>
      <c r="L42" s="67" t="s">
        <v>328</v>
      </c>
      <c r="M42" s="67" t="s">
        <v>296</v>
      </c>
      <c r="N42" s="64"/>
      <c r="O42" s="69">
        <v>44929</v>
      </c>
      <c r="P42" s="73">
        <v>2</v>
      </c>
    </row>
    <row r="43" spans="1:16" x14ac:dyDescent="0.25">
      <c r="A43" s="66" t="s">
        <v>331</v>
      </c>
      <c r="B43" s="67" t="s">
        <v>413</v>
      </c>
      <c r="C43" s="67"/>
      <c r="D43" s="67"/>
      <c r="E43" s="64"/>
      <c r="F43" s="64"/>
      <c r="G43" s="75" t="s">
        <v>189</v>
      </c>
      <c r="H43" s="75" t="s">
        <v>265</v>
      </c>
      <c r="I43" s="67" t="s">
        <v>194</v>
      </c>
      <c r="J43" s="67" t="s">
        <v>266</v>
      </c>
      <c r="K43" s="64"/>
      <c r="L43" s="67" t="s">
        <v>332</v>
      </c>
      <c r="M43" s="67" t="s">
        <v>309</v>
      </c>
      <c r="N43" s="64"/>
      <c r="O43" s="69">
        <v>44929</v>
      </c>
      <c r="P43" s="73">
        <v>2</v>
      </c>
    </row>
    <row r="44" spans="1:16" x14ac:dyDescent="0.25">
      <c r="A44" s="66" t="s">
        <v>333</v>
      </c>
      <c r="B44" s="67" t="s">
        <v>474</v>
      </c>
      <c r="C44" s="67"/>
      <c r="D44" s="67"/>
      <c r="E44" s="64"/>
      <c r="F44" s="64"/>
      <c r="G44" s="75" t="s">
        <v>189</v>
      </c>
      <c r="H44" s="75" t="s">
        <v>270</v>
      </c>
      <c r="I44" s="67" t="s">
        <v>194</v>
      </c>
      <c r="J44" s="67" t="s">
        <v>266</v>
      </c>
      <c r="K44" s="64"/>
      <c r="L44" s="67" t="s">
        <v>323</v>
      </c>
      <c r="M44" s="67" t="s">
        <v>281</v>
      </c>
      <c r="N44" s="64"/>
      <c r="O44" s="69">
        <v>44929</v>
      </c>
      <c r="P44" s="73">
        <v>3</v>
      </c>
    </row>
    <row r="45" spans="1:16" x14ac:dyDescent="0.25">
      <c r="A45" s="66" t="s">
        <v>334</v>
      </c>
      <c r="B45" s="67" t="s">
        <v>473</v>
      </c>
      <c r="C45" s="67"/>
      <c r="D45" s="67"/>
      <c r="E45" s="64"/>
      <c r="F45" s="64"/>
      <c r="G45" s="75" t="s">
        <v>189</v>
      </c>
      <c r="H45" s="75" t="s">
        <v>265</v>
      </c>
      <c r="I45" s="68" t="s">
        <v>214</v>
      </c>
      <c r="J45" s="67" t="s">
        <v>266</v>
      </c>
      <c r="K45" s="64"/>
      <c r="L45" s="67" t="s">
        <v>328</v>
      </c>
      <c r="M45" s="67" t="s">
        <v>296</v>
      </c>
      <c r="N45" s="64"/>
      <c r="O45" s="69">
        <v>44929</v>
      </c>
      <c r="P45" s="73">
        <v>2</v>
      </c>
    </row>
    <row r="46" spans="1:16" x14ac:dyDescent="0.25">
      <c r="A46" s="66" t="s">
        <v>335</v>
      </c>
      <c r="B46" s="67" t="s">
        <v>414</v>
      </c>
      <c r="C46" s="67"/>
      <c r="D46" s="67"/>
      <c r="E46" s="64"/>
      <c r="F46" s="64"/>
      <c r="G46" s="75" t="s">
        <v>193</v>
      </c>
      <c r="H46" s="75" t="s">
        <v>265</v>
      </c>
      <c r="I46" s="68" t="s">
        <v>302</v>
      </c>
      <c r="J46" s="67" t="s">
        <v>266</v>
      </c>
      <c r="K46" s="64"/>
      <c r="L46" s="68" t="s">
        <v>314</v>
      </c>
      <c r="M46" s="67" t="s">
        <v>275</v>
      </c>
      <c r="N46" s="64"/>
      <c r="O46" s="69">
        <v>44929</v>
      </c>
      <c r="P46" s="73">
        <v>2</v>
      </c>
    </row>
    <row r="47" spans="1:16" x14ac:dyDescent="0.25">
      <c r="A47" s="66" t="s">
        <v>336</v>
      </c>
      <c r="B47" s="67" t="s">
        <v>415</v>
      </c>
      <c r="C47" s="67"/>
      <c r="D47" s="67"/>
      <c r="E47" s="64"/>
      <c r="F47" s="64"/>
      <c r="G47" s="75" t="s">
        <v>189</v>
      </c>
      <c r="H47" s="75" t="s">
        <v>265</v>
      </c>
      <c r="I47" s="68" t="s">
        <v>302</v>
      </c>
      <c r="J47" s="67" t="s">
        <v>266</v>
      </c>
      <c r="K47" s="64"/>
      <c r="L47" s="67" t="s">
        <v>308</v>
      </c>
      <c r="M47" s="67" t="s">
        <v>309</v>
      </c>
      <c r="N47" s="64"/>
      <c r="O47" s="69">
        <v>44930</v>
      </c>
      <c r="P47" s="73">
        <v>2</v>
      </c>
    </row>
    <row r="48" spans="1:16" x14ac:dyDescent="0.25">
      <c r="A48" s="66" t="s">
        <v>337</v>
      </c>
      <c r="B48" s="67" t="s">
        <v>416</v>
      </c>
      <c r="C48" s="67"/>
      <c r="D48" s="67"/>
      <c r="E48" s="64"/>
      <c r="F48" s="64"/>
      <c r="G48" s="75" t="s">
        <v>189</v>
      </c>
      <c r="H48" s="75" t="s">
        <v>265</v>
      </c>
      <c r="I48" s="68" t="s">
        <v>320</v>
      </c>
      <c r="J48" s="67" t="s">
        <v>266</v>
      </c>
      <c r="K48" s="64"/>
      <c r="L48" s="67" t="s">
        <v>303</v>
      </c>
      <c r="M48" s="67" t="s">
        <v>278</v>
      </c>
      <c r="N48" s="64"/>
      <c r="O48" s="69">
        <v>44930</v>
      </c>
      <c r="P48" s="73">
        <v>3</v>
      </c>
    </row>
    <row r="49" spans="1:16" x14ac:dyDescent="0.25">
      <c r="A49" s="66" t="s">
        <v>338</v>
      </c>
      <c r="B49" s="67" t="s">
        <v>417</v>
      </c>
      <c r="C49" s="67"/>
      <c r="D49" s="67"/>
      <c r="E49" s="64"/>
      <c r="F49" s="64"/>
      <c r="G49" s="75" t="s">
        <v>189</v>
      </c>
      <c r="H49" s="75" t="s">
        <v>265</v>
      </c>
      <c r="I49" s="68" t="s">
        <v>320</v>
      </c>
      <c r="J49" s="67" t="s">
        <v>266</v>
      </c>
      <c r="K49" s="64"/>
      <c r="L49" s="67" t="s">
        <v>295</v>
      </c>
      <c r="M49" s="67" t="s">
        <v>296</v>
      </c>
      <c r="N49" s="64"/>
      <c r="O49" s="69">
        <v>44930</v>
      </c>
      <c r="P49" s="73">
        <v>1</v>
      </c>
    </row>
    <row r="50" spans="1:16" x14ac:dyDescent="0.25">
      <c r="A50" s="66" t="s">
        <v>339</v>
      </c>
      <c r="B50" s="67" t="s">
        <v>418</v>
      </c>
      <c r="C50" s="67"/>
      <c r="D50" s="67"/>
      <c r="E50" s="64"/>
      <c r="F50" s="64"/>
      <c r="G50" s="75" t="s">
        <v>193</v>
      </c>
      <c r="H50" s="75" t="s">
        <v>270</v>
      </c>
      <c r="I50" s="68" t="s">
        <v>197</v>
      </c>
      <c r="J50" s="67" t="s">
        <v>266</v>
      </c>
      <c r="K50" s="64"/>
      <c r="L50" s="67" t="s">
        <v>293</v>
      </c>
      <c r="M50" s="67" t="s">
        <v>287</v>
      </c>
      <c r="N50" s="64"/>
      <c r="O50" s="69">
        <v>44930</v>
      </c>
      <c r="P50" s="73">
        <v>1</v>
      </c>
    </row>
    <row r="51" spans="1:16" x14ac:dyDescent="0.25">
      <c r="A51" s="66" t="s">
        <v>340</v>
      </c>
      <c r="B51" s="67" t="s">
        <v>472</v>
      </c>
      <c r="C51" s="67"/>
      <c r="D51" s="67"/>
      <c r="E51" s="64"/>
      <c r="F51" s="64"/>
      <c r="G51" s="75" t="s">
        <v>189</v>
      </c>
      <c r="H51" s="75" t="s">
        <v>265</v>
      </c>
      <c r="I51" s="68" t="s">
        <v>214</v>
      </c>
      <c r="J51" s="67" t="s">
        <v>266</v>
      </c>
      <c r="K51" s="64"/>
      <c r="L51" s="68" t="s">
        <v>284</v>
      </c>
      <c r="M51" s="67" t="s">
        <v>272</v>
      </c>
      <c r="N51" s="64"/>
      <c r="O51" s="69">
        <v>44930</v>
      </c>
      <c r="P51" s="73">
        <v>2</v>
      </c>
    </row>
    <row r="52" spans="1:16" x14ac:dyDescent="0.25">
      <c r="A52" s="66" t="s">
        <v>341</v>
      </c>
      <c r="B52" s="67" t="s">
        <v>419</v>
      </c>
      <c r="C52" s="67"/>
      <c r="D52" s="67"/>
      <c r="E52" s="64"/>
      <c r="F52" s="64"/>
      <c r="G52" s="75" t="s">
        <v>189</v>
      </c>
      <c r="H52" s="75" t="s">
        <v>265</v>
      </c>
      <c r="I52" s="68" t="s">
        <v>305</v>
      </c>
      <c r="J52" s="67" t="s">
        <v>266</v>
      </c>
      <c r="K52" s="64"/>
      <c r="L52" s="67" t="s">
        <v>303</v>
      </c>
      <c r="M52" s="67" t="s">
        <v>278</v>
      </c>
      <c r="N52" s="64"/>
      <c r="O52" s="69">
        <v>44930</v>
      </c>
      <c r="P52" s="73">
        <v>3</v>
      </c>
    </row>
    <row r="53" spans="1:16" x14ac:dyDescent="0.25">
      <c r="A53" s="66" t="s">
        <v>342</v>
      </c>
      <c r="B53" s="67" t="s">
        <v>420</v>
      </c>
      <c r="C53" s="67"/>
      <c r="D53" s="67"/>
      <c r="E53" s="64"/>
      <c r="F53" s="64"/>
      <c r="G53" s="75" t="s">
        <v>189</v>
      </c>
      <c r="H53" s="75" t="s">
        <v>265</v>
      </c>
      <c r="I53" s="67" t="s">
        <v>194</v>
      </c>
      <c r="J53" s="67" t="s">
        <v>266</v>
      </c>
      <c r="K53" s="64"/>
      <c r="L53" s="67" t="s">
        <v>343</v>
      </c>
      <c r="M53" s="67" t="s">
        <v>287</v>
      </c>
      <c r="N53" s="64"/>
      <c r="O53" s="69">
        <v>44930</v>
      </c>
      <c r="P53" s="73">
        <v>1</v>
      </c>
    </row>
    <row r="54" spans="1:16" x14ac:dyDescent="0.25">
      <c r="A54" s="66" t="s">
        <v>344</v>
      </c>
      <c r="B54" s="67" t="s">
        <v>421</v>
      </c>
      <c r="C54" s="67"/>
      <c r="D54" s="67"/>
      <c r="E54" s="64"/>
      <c r="F54" s="64"/>
      <c r="G54" s="75" t="s">
        <v>193</v>
      </c>
      <c r="H54" s="75" t="s">
        <v>290</v>
      </c>
      <c r="I54" s="68" t="s">
        <v>197</v>
      </c>
      <c r="J54" s="67" t="s">
        <v>266</v>
      </c>
      <c r="K54" s="64"/>
      <c r="L54" s="67" t="s">
        <v>343</v>
      </c>
      <c r="M54" s="67" t="s">
        <v>287</v>
      </c>
      <c r="N54" s="64"/>
      <c r="O54" s="69">
        <v>44930</v>
      </c>
      <c r="P54" s="73">
        <v>1</v>
      </c>
    </row>
    <row r="55" spans="1:16" x14ac:dyDescent="0.25">
      <c r="A55" s="66" t="s">
        <v>345</v>
      </c>
      <c r="B55" s="67" t="s">
        <v>471</v>
      </c>
      <c r="C55" s="67"/>
      <c r="D55" s="67"/>
      <c r="E55" s="64"/>
      <c r="F55" s="64"/>
      <c r="G55" s="75" t="s">
        <v>189</v>
      </c>
      <c r="H55" s="75" t="s">
        <v>265</v>
      </c>
      <c r="I55" s="68" t="s">
        <v>230</v>
      </c>
      <c r="J55" s="67" t="s">
        <v>266</v>
      </c>
      <c r="K55" s="64"/>
      <c r="L55" s="67" t="s">
        <v>343</v>
      </c>
      <c r="M55" s="67" t="s">
        <v>287</v>
      </c>
      <c r="N55" s="64"/>
      <c r="O55" s="69">
        <v>44931</v>
      </c>
      <c r="P55" s="73">
        <v>1</v>
      </c>
    </row>
    <row r="56" spans="1:16" x14ac:dyDescent="0.25">
      <c r="A56" s="66" t="s">
        <v>346</v>
      </c>
      <c r="B56" s="67" t="s">
        <v>422</v>
      </c>
      <c r="C56" s="67"/>
      <c r="D56" s="67"/>
      <c r="E56" s="64"/>
      <c r="F56" s="64"/>
      <c r="G56" s="75" t="s">
        <v>189</v>
      </c>
      <c r="H56" s="75" t="s">
        <v>290</v>
      </c>
      <c r="I56" s="68" t="s">
        <v>230</v>
      </c>
      <c r="J56" s="67" t="s">
        <v>266</v>
      </c>
      <c r="K56" s="64"/>
      <c r="L56" s="67" t="s">
        <v>293</v>
      </c>
      <c r="M56" s="67" t="s">
        <v>287</v>
      </c>
      <c r="N56" s="64"/>
      <c r="O56" s="69">
        <v>44931</v>
      </c>
      <c r="P56" s="73">
        <v>1</v>
      </c>
    </row>
    <row r="57" spans="1:16" x14ac:dyDescent="0.25">
      <c r="A57" s="66" t="s">
        <v>337</v>
      </c>
      <c r="B57" s="67" t="s">
        <v>416</v>
      </c>
      <c r="C57" s="67"/>
      <c r="D57" s="67"/>
      <c r="E57" s="64"/>
      <c r="F57" s="64"/>
      <c r="G57" s="75" t="s">
        <v>189</v>
      </c>
      <c r="H57" s="75" t="s">
        <v>265</v>
      </c>
      <c r="I57" s="68" t="s">
        <v>320</v>
      </c>
      <c r="J57" s="67" t="s">
        <v>266</v>
      </c>
      <c r="K57" s="64"/>
      <c r="L57" s="67" t="s">
        <v>277</v>
      </c>
      <c r="M57" s="67" t="s">
        <v>278</v>
      </c>
      <c r="N57" s="64"/>
      <c r="O57" s="69">
        <v>44931</v>
      </c>
      <c r="P57" s="73">
        <v>2</v>
      </c>
    </row>
    <row r="58" spans="1:16" x14ac:dyDescent="0.25">
      <c r="A58" s="66" t="s">
        <v>347</v>
      </c>
      <c r="B58" s="67" t="s">
        <v>450</v>
      </c>
      <c r="C58" s="67"/>
      <c r="D58" s="67"/>
      <c r="E58" s="64"/>
      <c r="F58" s="64"/>
      <c r="G58" s="75" t="s">
        <v>193</v>
      </c>
      <c r="H58" s="75" t="s">
        <v>265</v>
      </c>
      <c r="I58" s="68" t="s">
        <v>302</v>
      </c>
      <c r="J58" s="67" t="s">
        <v>266</v>
      </c>
      <c r="K58" s="64"/>
      <c r="L58" s="67" t="s">
        <v>291</v>
      </c>
      <c r="M58" s="67" t="s">
        <v>268</v>
      </c>
      <c r="N58" s="64"/>
      <c r="O58" s="69">
        <v>44931</v>
      </c>
      <c r="P58" s="73">
        <v>2</v>
      </c>
    </row>
    <row r="59" spans="1:16" x14ac:dyDescent="0.25">
      <c r="A59" s="66" t="s">
        <v>348</v>
      </c>
      <c r="B59" s="67" t="s">
        <v>423</v>
      </c>
      <c r="C59" s="67"/>
      <c r="D59" s="67"/>
      <c r="E59" s="64"/>
      <c r="F59" s="64"/>
      <c r="G59" s="75" t="s">
        <v>189</v>
      </c>
      <c r="H59" s="75" t="s">
        <v>270</v>
      </c>
      <c r="I59" s="68" t="s">
        <v>349</v>
      </c>
      <c r="J59" s="67" t="s">
        <v>266</v>
      </c>
      <c r="K59" s="64"/>
      <c r="L59" s="67" t="s">
        <v>286</v>
      </c>
      <c r="M59" s="67" t="s">
        <v>287</v>
      </c>
      <c r="N59" s="64"/>
      <c r="O59" s="69">
        <v>44931</v>
      </c>
      <c r="P59" s="73">
        <v>1</v>
      </c>
    </row>
    <row r="60" spans="1:16" x14ac:dyDescent="0.25">
      <c r="A60" s="66" t="s">
        <v>307</v>
      </c>
      <c r="B60" s="67" t="s">
        <v>397</v>
      </c>
      <c r="C60" s="67"/>
      <c r="D60" s="67"/>
      <c r="E60" s="64"/>
      <c r="F60" s="64"/>
      <c r="G60" s="75" t="s">
        <v>193</v>
      </c>
      <c r="H60" s="75" t="s">
        <v>265</v>
      </c>
      <c r="I60" s="68" t="s">
        <v>305</v>
      </c>
      <c r="J60" s="67" t="s">
        <v>266</v>
      </c>
      <c r="K60" s="64"/>
      <c r="L60" s="67" t="s">
        <v>295</v>
      </c>
      <c r="M60" s="67" t="s">
        <v>296</v>
      </c>
      <c r="N60" s="64"/>
      <c r="O60" s="69">
        <v>44931</v>
      </c>
      <c r="P60" s="73">
        <v>1</v>
      </c>
    </row>
    <row r="61" spans="1:16" x14ac:dyDescent="0.25">
      <c r="A61" s="66" t="s">
        <v>350</v>
      </c>
      <c r="B61" s="67" t="s">
        <v>424</v>
      </c>
      <c r="C61" s="67"/>
      <c r="D61" s="67"/>
      <c r="E61" s="64"/>
      <c r="F61" s="64"/>
      <c r="G61" s="75" t="s">
        <v>193</v>
      </c>
      <c r="H61" s="75" t="s">
        <v>265</v>
      </c>
      <c r="I61" s="67" t="s">
        <v>194</v>
      </c>
      <c r="J61" s="67" t="s">
        <v>266</v>
      </c>
      <c r="K61" s="64"/>
      <c r="L61" s="67" t="s">
        <v>303</v>
      </c>
      <c r="M61" s="67" t="s">
        <v>278</v>
      </c>
      <c r="N61" s="64"/>
      <c r="O61" s="69">
        <v>44931</v>
      </c>
      <c r="P61" s="73">
        <v>3</v>
      </c>
    </row>
    <row r="62" spans="1:16" x14ac:dyDescent="0.25">
      <c r="A62" s="66" t="s">
        <v>351</v>
      </c>
      <c r="B62" s="67" t="s">
        <v>425</v>
      </c>
      <c r="C62" s="67"/>
      <c r="D62" s="67"/>
      <c r="E62" s="64"/>
      <c r="F62" s="64"/>
      <c r="G62" s="75" t="s">
        <v>193</v>
      </c>
      <c r="H62" s="75" t="s">
        <v>265</v>
      </c>
      <c r="I62" s="68" t="s">
        <v>283</v>
      </c>
      <c r="J62" s="67" t="s">
        <v>266</v>
      </c>
      <c r="K62" s="64"/>
      <c r="L62" s="68" t="s">
        <v>284</v>
      </c>
      <c r="M62" s="67" t="s">
        <v>272</v>
      </c>
      <c r="N62" s="64"/>
      <c r="O62" s="69">
        <v>44931</v>
      </c>
      <c r="P62" s="73">
        <v>2</v>
      </c>
    </row>
    <row r="63" spans="1:16" x14ac:dyDescent="0.25">
      <c r="A63" s="66" t="s">
        <v>352</v>
      </c>
      <c r="B63" s="67" t="s">
        <v>426</v>
      </c>
      <c r="C63" s="67"/>
      <c r="D63" s="67"/>
      <c r="E63" s="64"/>
      <c r="F63" s="64"/>
      <c r="G63" s="75" t="s">
        <v>189</v>
      </c>
      <c r="H63" s="75" t="s">
        <v>265</v>
      </c>
      <c r="I63" s="68" t="s">
        <v>197</v>
      </c>
      <c r="J63" s="67" t="s">
        <v>266</v>
      </c>
      <c r="K63" s="64"/>
      <c r="L63" s="67" t="s">
        <v>303</v>
      </c>
      <c r="M63" s="67" t="s">
        <v>278</v>
      </c>
      <c r="N63" s="64"/>
      <c r="O63" s="69">
        <v>44931</v>
      </c>
      <c r="P63" s="73">
        <v>3</v>
      </c>
    </row>
    <row r="64" spans="1:16" x14ac:dyDescent="0.25">
      <c r="A64" s="66" t="s">
        <v>353</v>
      </c>
      <c r="B64" s="67" t="s">
        <v>427</v>
      </c>
      <c r="C64" s="67"/>
      <c r="D64" s="67"/>
      <c r="E64" s="64"/>
      <c r="F64" s="64"/>
      <c r="G64" s="75" t="s">
        <v>189</v>
      </c>
      <c r="H64" s="75" t="s">
        <v>265</v>
      </c>
      <c r="I64" s="68" t="s">
        <v>221</v>
      </c>
      <c r="J64" s="67" t="s">
        <v>266</v>
      </c>
      <c r="K64" s="64"/>
      <c r="L64" s="67" t="s">
        <v>295</v>
      </c>
      <c r="M64" s="67" t="s">
        <v>296</v>
      </c>
      <c r="N64" s="64"/>
      <c r="O64" s="69">
        <v>44932</v>
      </c>
      <c r="P64" s="73">
        <v>1</v>
      </c>
    </row>
    <row r="65" spans="1:16" x14ac:dyDescent="0.25">
      <c r="A65" s="66" t="s">
        <v>294</v>
      </c>
      <c r="B65" s="67" t="s">
        <v>390</v>
      </c>
      <c r="C65" s="67"/>
      <c r="D65" s="67"/>
      <c r="E65" s="64"/>
      <c r="F65" s="64"/>
      <c r="G65" s="75" t="s">
        <v>189</v>
      </c>
      <c r="H65" s="75" t="s">
        <v>270</v>
      </c>
      <c r="I65" s="67" t="s">
        <v>194</v>
      </c>
      <c r="J65" s="67" t="s">
        <v>266</v>
      </c>
      <c r="K65" s="64"/>
      <c r="L65" s="67" t="s">
        <v>299</v>
      </c>
      <c r="M65" s="67" t="s">
        <v>296</v>
      </c>
      <c r="N65" s="64"/>
      <c r="O65" s="69">
        <v>44932</v>
      </c>
      <c r="P65" s="73">
        <v>2</v>
      </c>
    </row>
    <row r="66" spans="1:16" x14ac:dyDescent="0.25">
      <c r="A66" s="66" t="s">
        <v>354</v>
      </c>
      <c r="B66" s="67" t="s">
        <v>428</v>
      </c>
      <c r="C66" s="67"/>
      <c r="D66" s="67"/>
      <c r="E66" s="64"/>
      <c r="F66" s="64"/>
      <c r="G66" s="75" t="s">
        <v>189</v>
      </c>
      <c r="H66" s="75" t="s">
        <v>290</v>
      </c>
      <c r="I66" s="67" t="s">
        <v>194</v>
      </c>
      <c r="J66" s="67" t="s">
        <v>266</v>
      </c>
      <c r="K66" s="64"/>
      <c r="L66" s="67" t="s">
        <v>343</v>
      </c>
      <c r="M66" s="67" t="s">
        <v>287</v>
      </c>
      <c r="N66" s="64"/>
      <c r="O66" s="69">
        <v>44932</v>
      </c>
      <c r="P66" s="73">
        <v>1</v>
      </c>
    </row>
    <row r="67" spans="1:16" x14ac:dyDescent="0.25">
      <c r="A67" s="66" t="s">
        <v>355</v>
      </c>
      <c r="B67" s="67" t="s">
        <v>429</v>
      </c>
      <c r="C67" s="67"/>
      <c r="D67" s="67"/>
      <c r="E67" s="64"/>
      <c r="F67" s="64"/>
      <c r="G67" s="75" t="s">
        <v>189</v>
      </c>
      <c r="H67" s="75" t="s">
        <v>270</v>
      </c>
      <c r="I67" s="68" t="s">
        <v>230</v>
      </c>
      <c r="J67" s="67" t="s">
        <v>266</v>
      </c>
      <c r="K67" s="64"/>
      <c r="L67" s="67" t="s">
        <v>295</v>
      </c>
      <c r="M67" s="67" t="s">
        <v>296</v>
      </c>
      <c r="N67" s="64"/>
      <c r="O67" s="69">
        <v>44932</v>
      </c>
      <c r="P67" s="73">
        <v>1</v>
      </c>
    </row>
    <row r="68" spans="1:16" x14ac:dyDescent="0.25">
      <c r="A68" s="66" t="s">
        <v>356</v>
      </c>
      <c r="B68" s="67" t="s">
        <v>430</v>
      </c>
      <c r="C68" s="67"/>
      <c r="D68" s="67"/>
      <c r="E68" s="64"/>
      <c r="F68" s="64"/>
      <c r="G68" s="75" t="s">
        <v>189</v>
      </c>
      <c r="H68" s="75" t="s">
        <v>265</v>
      </c>
      <c r="I68" s="68" t="s">
        <v>214</v>
      </c>
      <c r="J68" s="67" t="s">
        <v>266</v>
      </c>
      <c r="K68" s="64"/>
      <c r="L68" s="68" t="s">
        <v>274</v>
      </c>
      <c r="M68" s="67" t="s">
        <v>275</v>
      </c>
      <c r="N68" s="64"/>
      <c r="O68" s="69">
        <v>44932</v>
      </c>
      <c r="P68" s="73">
        <v>2</v>
      </c>
    </row>
    <row r="69" spans="1:16" x14ac:dyDescent="0.25">
      <c r="A69" s="66" t="s">
        <v>357</v>
      </c>
      <c r="B69" s="67" t="s">
        <v>431</v>
      </c>
      <c r="C69" s="67"/>
      <c r="D69" s="67"/>
      <c r="E69" s="64"/>
      <c r="F69" s="64"/>
      <c r="G69" s="75" t="s">
        <v>193</v>
      </c>
      <c r="H69" s="75" t="s">
        <v>265</v>
      </c>
      <c r="I69" s="68" t="s">
        <v>302</v>
      </c>
      <c r="J69" s="67" t="s">
        <v>266</v>
      </c>
      <c r="K69" s="64"/>
      <c r="L69" s="67" t="s">
        <v>293</v>
      </c>
      <c r="M69" s="67" t="s">
        <v>287</v>
      </c>
      <c r="N69" s="64"/>
      <c r="O69" s="69">
        <v>44932</v>
      </c>
      <c r="P69" s="73">
        <v>1</v>
      </c>
    </row>
    <row r="70" spans="1:16" x14ac:dyDescent="0.25">
      <c r="A70" s="66" t="s">
        <v>358</v>
      </c>
      <c r="B70" s="67" t="s">
        <v>432</v>
      </c>
      <c r="C70" s="67"/>
      <c r="D70" s="67"/>
      <c r="E70" s="64"/>
      <c r="F70" s="64"/>
      <c r="G70" s="75" t="s">
        <v>193</v>
      </c>
      <c r="H70" s="75" t="s">
        <v>265</v>
      </c>
      <c r="I70" s="68" t="s">
        <v>349</v>
      </c>
      <c r="J70" s="67" t="s">
        <v>266</v>
      </c>
      <c r="K70" s="64"/>
      <c r="L70" s="67" t="s">
        <v>328</v>
      </c>
      <c r="M70" s="67" t="s">
        <v>296</v>
      </c>
      <c r="N70" s="64"/>
      <c r="O70" s="69">
        <v>44932</v>
      </c>
      <c r="P70" s="73">
        <v>2</v>
      </c>
    </row>
    <row r="71" spans="1:16" x14ac:dyDescent="0.25">
      <c r="A71" s="66" t="s">
        <v>359</v>
      </c>
      <c r="B71" s="67" t="s">
        <v>433</v>
      </c>
      <c r="C71" s="67"/>
      <c r="D71" s="67"/>
      <c r="E71" s="64"/>
      <c r="F71" s="64"/>
      <c r="G71" s="75" t="s">
        <v>189</v>
      </c>
      <c r="H71" s="75" t="s">
        <v>270</v>
      </c>
      <c r="I71" s="67" t="s">
        <v>194</v>
      </c>
      <c r="J71" s="67" t="s">
        <v>266</v>
      </c>
      <c r="K71" s="64"/>
      <c r="L71" s="67" t="s">
        <v>295</v>
      </c>
      <c r="M71" s="67" t="s">
        <v>296</v>
      </c>
      <c r="N71" s="64"/>
      <c r="O71" s="69">
        <v>44932</v>
      </c>
      <c r="P71" s="73">
        <v>1</v>
      </c>
    </row>
    <row r="72" spans="1:16" x14ac:dyDescent="0.25">
      <c r="A72" s="66" t="s">
        <v>360</v>
      </c>
      <c r="B72" s="67" t="s">
        <v>434</v>
      </c>
      <c r="C72" s="67"/>
      <c r="D72" s="67"/>
      <c r="E72" s="64"/>
      <c r="F72" s="64"/>
      <c r="G72" s="75" t="s">
        <v>193</v>
      </c>
      <c r="H72" s="75" t="s">
        <v>265</v>
      </c>
      <c r="I72" s="68" t="s">
        <v>361</v>
      </c>
      <c r="J72" s="67" t="s">
        <v>266</v>
      </c>
      <c r="K72" s="64"/>
      <c r="L72" s="67" t="s">
        <v>311</v>
      </c>
      <c r="M72" s="67" t="s">
        <v>281</v>
      </c>
      <c r="N72" s="64"/>
      <c r="O72" s="69">
        <v>44932</v>
      </c>
      <c r="P72" s="73">
        <v>1</v>
      </c>
    </row>
    <row r="73" spans="1:16" x14ac:dyDescent="0.25">
      <c r="A73" s="66" t="s">
        <v>362</v>
      </c>
      <c r="B73" s="67" t="s">
        <v>435</v>
      </c>
      <c r="C73" s="67"/>
      <c r="D73" s="67"/>
      <c r="E73" s="64"/>
      <c r="F73" s="64"/>
      <c r="G73" s="75" t="s">
        <v>193</v>
      </c>
      <c r="H73" s="75" t="s">
        <v>265</v>
      </c>
      <c r="I73" s="68" t="s">
        <v>361</v>
      </c>
      <c r="J73" s="67" t="s">
        <v>266</v>
      </c>
      <c r="K73" s="64"/>
      <c r="L73" s="68" t="s">
        <v>284</v>
      </c>
      <c r="M73" s="67" t="s">
        <v>272</v>
      </c>
      <c r="N73" s="64"/>
      <c r="O73" s="69">
        <v>44932</v>
      </c>
      <c r="P73" s="73">
        <v>2</v>
      </c>
    </row>
    <row r="74" spans="1:16" x14ac:dyDescent="0.25">
      <c r="A74" s="66" t="s">
        <v>327</v>
      </c>
      <c r="B74" s="67" t="s">
        <v>410</v>
      </c>
      <c r="C74" s="67"/>
      <c r="D74" s="67"/>
      <c r="E74" s="64"/>
      <c r="F74" s="64"/>
      <c r="G74" s="75" t="s">
        <v>189</v>
      </c>
      <c r="H74" s="75" t="s">
        <v>265</v>
      </c>
      <c r="I74" s="68" t="s">
        <v>214</v>
      </c>
      <c r="J74" s="67" t="s">
        <v>266</v>
      </c>
      <c r="K74" s="64"/>
      <c r="L74" s="67" t="s">
        <v>311</v>
      </c>
      <c r="M74" s="67" t="s">
        <v>281</v>
      </c>
      <c r="N74" s="64"/>
      <c r="O74" s="69">
        <v>44932</v>
      </c>
      <c r="P74" s="73">
        <v>1</v>
      </c>
    </row>
    <row r="75" spans="1:16" x14ac:dyDescent="0.25">
      <c r="A75" s="66" t="s">
        <v>363</v>
      </c>
      <c r="B75" s="67" t="s">
        <v>436</v>
      </c>
      <c r="C75" s="67"/>
      <c r="D75" s="67"/>
      <c r="E75" s="64"/>
      <c r="F75" s="64"/>
      <c r="G75" s="75" t="s">
        <v>193</v>
      </c>
      <c r="H75" s="75" t="s">
        <v>270</v>
      </c>
      <c r="I75" s="67" t="s">
        <v>194</v>
      </c>
      <c r="J75" s="67" t="s">
        <v>266</v>
      </c>
      <c r="K75" s="64"/>
      <c r="L75" s="67" t="s">
        <v>323</v>
      </c>
      <c r="M75" s="67" t="s">
        <v>281</v>
      </c>
      <c r="N75" s="64"/>
      <c r="O75" s="69">
        <v>44932</v>
      </c>
      <c r="P75" s="73">
        <v>3</v>
      </c>
    </row>
    <row r="76" spans="1:16" x14ac:dyDescent="0.25">
      <c r="A76" s="66" t="s">
        <v>364</v>
      </c>
      <c r="B76" s="67" t="s">
        <v>437</v>
      </c>
      <c r="C76" s="67"/>
      <c r="D76" s="67"/>
      <c r="E76" s="64"/>
      <c r="F76" s="64"/>
      <c r="G76" s="75" t="s">
        <v>189</v>
      </c>
      <c r="H76" s="75" t="s">
        <v>290</v>
      </c>
      <c r="I76" s="67" t="s">
        <v>194</v>
      </c>
      <c r="J76" s="67" t="s">
        <v>266</v>
      </c>
      <c r="K76" s="64"/>
      <c r="L76" s="67" t="s">
        <v>365</v>
      </c>
      <c r="M76" s="67" t="s">
        <v>309</v>
      </c>
      <c r="N76" s="64"/>
      <c r="O76" s="69">
        <v>44932</v>
      </c>
      <c r="P76" s="73">
        <v>1</v>
      </c>
    </row>
    <row r="77" spans="1:16" x14ac:dyDescent="0.25">
      <c r="A77" s="66" t="s">
        <v>366</v>
      </c>
      <c r="B77" s="67" t="s">
        <v>438</v>
      </c>
      <c r="C77" s="67"/>
      <c r="D77" s="67"/>
      <c r="E77" s="64"/>
      <c r="F77" s="64"/>
      <c r="G77" s="75" t="s">
        <v>193</v>
      </c>
      <c r="H77" s="75" t="s">
        <v>270</v>
      </c>
      <c r="I77" s="68" t="s">
        <v>367</v>
      </c>
      <c r="J77" s="67" t="s">
        <v>266</v>
      </c>
      <c r="K77" s="64"/>
      <c r="L77" s="67" t="s">
        <v>293</v>
      </c>
      <c r="M77" s="67" t="s">
        <v>287</v>
      </c>
      <c r="N77" s="64"/>
      <c r="O77" s="69">
        <v>44932</v>
      </c>
      <c r="P77" s="73">
        <v>1</v>
      </c>
    </row>
    <row r="78" spans="1:16" x14ac:dyDescent="0.25">
      <c r="A78" s="66" t="s">
        <v>368</v>
      </c>
      <c r="B78" s="67" t="s">
        <v>439</v>
      </c>
      <c r="C78" s="67"/>
      <c r="D78" s="67"/>
      <c r="E78" s="64"/>
      <c r="F78" s="64"/>
      <c r="G78" s="75" t="s">
        <v>189</v>
      </c>
      <c r="H78" s="75" t="s">
        <v>290</v>
      </c>
      <c r="I78" s="67" t="s">
        <v>194</v>
      </c>
      <c r="J78" s="67" t="s">
        <v>266</v>
      </c>
      <c r="K78" s="64"/>
      <c r="L78" s="67" t="s">
        <v>280</v>
      </c>
      <c r="M78" s="67" t="s">
        <v>281</v>
      </c>
      <c r="N78" s="64"/>
      <c r="O78" s="69">
        <v>44932</v>
      </c>
      <c r="P78" s="73">
        <v>2</v>
      </c>
    </row>
    <row r="79" spans="1:16" x14ac:dyDescent="0.25">
      <c r="A79" s="66" t="s">
        <v>294</v>
      </c>
      <c r="B79" s="67" t="s">
        <v>390</v>
      </c>
      <c r="C79" s="67"/>
      <c r="D79" s="67"/>
      <c r="E79" s="64"/>
      <c r="F79" s="64"/>
      <c r="G79" s="75" t="s">
        <v>189</v>
      </c>
      <c r="H79" s="75" t="s">
        <v>270</v>
      </c>
      <c r="I79" s="67" t="s">
        <v>194</v>
      </c>
      <c r="J79" s="67" t="s">
        <v>266</v>
      </c>
      <c r="K79" s="64"/>
      <c r="L79" s="68" t="s">
        <v>284</v>
      </c>
      <c r="M79" s="67" t="s">
        <v>272</v>
      </c>
      <c r="N79" s="64"/>
      <c r="O79" s="69">
        <v>44933</v>
      </c>
      <c r="P79" s="73">
        <v>2</v>
      </c>
    </row>
    <row r="80" spans="1:16" x14ac:dyDescent="0.25">
      <c r="A80" s="66" t="s">
        <v>369</v>
      </c>
      <c r="B80" s="67" t="s">
        <v>440</v>
      </c>
      <c r="C80" s="67"/>
      <c r="D80" s="67"/>
      <c r="E80" s="64"/>
      <c r="F80" s="64"/>
      <c r="G80" s="75" t="s">
        <v>189</v>
      </c>
      <c r="H80" s="75" t="s">
        <v>270</v>
      </c>
      <c r="I80" s="68" t="s">
        <v>197</v>
      </c>
      <c r="J80" s="67" t="s">
        <v>266</v>
      </c>
      <c r="K80" s="64"/>
      <c r="L80" s="67" t="s">
        <v>293</v>
      </c>
      <c r="M80" s="67" t="s">
        <v>287</v>
      </c>
      <c r="N80" s="64"/>
      <c r="O80" s="69">
        <v>44933</v>
      </c>
      <c r="P80" s="73">
        <v>1</v>
      </c>
    </row>
    <row r="81" spans="1:16" x14ac:dyDescent="0.25">
      <c r="A81" s="66" t="s">
        <v>370</v>
      </c>
      <c r="B81" s="67" t="s">
        <v>441</v>
      </c>
      <c r="C81" s="67"/>
      <c r="D81" s="67"/>
      <c r="E81" s="64"/>
      <c r="F81" s="64"/>
      <c r="G81" s="75" t="s">
        <v>193</v>
      </c>
      <c r="H81" s="75" t="s">
        <v>265</v>
      </c>
      <c r="I81" s="68" t="s">
        <v>283</v>
      </c>
      <c r="J81" s="67" t="s">
        <v>266</v>
      </c>
      <c r="K81" s="64"/>
      <c r="L81" s="68" t="s">
        <v>274</v>
      </c>
      <c r="M81" s="67" t="s">
        <v>275</v>
      </c>
      <c r="N81" s="64"/>
      <c r="O81" s="69">
        <v>44933</v>
      </c>
      <c r="P81" s="73">
        <v>2</v>
      </c>
    </row>
    <row r="82" spans="1:16" x14ac:dyDescent="0.25">
      <c r="A82" s="66" t="s">
        <v>345</v>
      </c>
      <c r="B82" s="67" t="s">
        <v>471</v>
      </c>
      <c r="C82" s="67"/>
      <c r="D82" s="67"/>
      <c r="E82" s="64"/>
      <c r="F82" s="64"/>
      <c r="G82" s="75" t="s">
        <v>189</v>
      </c>
      <c r="H82" s="75" t="s">
        <v>265</v>
      </c>
      <c r="I82" s="68" t="s">
        <v>230</v>
      </c>
      <c r="J82" s="67" t="s">
        <v>266</v>
      </c>
      <c r="K82" s="64"/>
      <c r="L82" s="67" t="s">
        <v>286</v>
      </c>
      <c r="M82" s="67" t="s">
        <v>287</v>
      </c>
      <c r="N82" s="64"/>
      <c r="O82" s="69">
        <v>44933</v>
      </c>
      <c r="P82" s="73">
        <v>1</v>
      </c>
    </row>
    <row r="83" spans="1:16" x14ac:dyDescent="0.25">
      <c r="A83" s="66" t="s">
        <v>264</v>
      </c>
      <c r="B83" s="67" t="s">
        <v>380</v>
      </c>
      <c r="C83" s="67"/>
      <c r="D83" s="67"/>
      <c r="E83" s="64"/>
      <c r="F83" s="64"/>
      <c r="G83" s="75" t="s">
        <v>189</v>
      </c>
      <c r="H83" s="75" t="s">
        <v>265</v>
      </c>
      <c r="I83" s="68" t="s">
        <v>230</v>
      </c>
      <c r="J83" s="67" t="s">
        <v>266</v>
      </c>
      <c r="K83" s="64"/>
      <c r="L83" s="68" t="s">
        <v>271</v>
      </c>
      <c r="M83" s="67" t="s">
        <v>272</v>
      </c>
      <c r="N83" s="64"/>
      <c r="O83" s="69">
        <v>44933</v>
      </c>
      <c r="P83" s="73">
        <v>2</v>
      </c>
    </row>
    <row r="84" spans="1:16" x14ac:dyDescent="0.25">
      <c r="A84" s="66" t="s">
        <v>371</v>
      </c>
      <c r="B84" s="67" t="s">
        <v>442</v>
      </c>
      <c r="C84" s="67"/>
      <c r="D84" s="67"/>
      <c r="E84" s="64"/>
      <c r="F84" s="64"/>
      <c r="G84" s="75" t="s">
        <v>189</v>
      </c>
      <c r="H84" s="75" t="s">
        <v>270</v>
      </c>
      <c r="I84" s="68" t="s">
        <v>302</v>
      </c>
      <c r="J84" s="67" t="s">
        <v>266</v>
      </c>
      <c r="K84" s="64"/>
      <c r="L84" s="68" t="s">
        <v>284</v>
      </c>
      <c r="M84" s="67" t="s">
        <v>272</v>
      </c>
      <c r="N84" s="64"/>
      <c r="O84" s="69">
        <v>44933</v>
      </c>
      <c r="P84" s="73">
        <v>2</v>
      </c>
    </row>
    <row r="85" spans="1:16" x14ac:dyDescent="0.25">
      <c r="A85" s="66" t="s">
        <v>372</v>
      </c>
      <c r="B85" s="67" t="s">
        <v>443</v>
      </c>
      <c r="C85" s="67"/>
      <c r="D85" s="67"/>
      <c r="E85" s="64"/>
      <c r="F85" s="64"/>
      <c r="G85" s="75" t="s">
        <v>189</v>
      </c>
      <c r="H85" s="75" t="s">
        <v>265</v>
      </c>
      <c r="I85" s="68" t="s">
        <v>373</v>
      </c>
      <c r="J85" s="67" t="s">
        <v>266</v>
      </c>
      <c r="K85" s="64"/>
      <c r="L85" s="67" t="s">
        <v>280</v>
      </c>
      <c r="M85" s="67" t="s">
        <v>281</v>
      </c>
      <c r="N85" s="64"/>
      <c r="O85" s="69">
        <v>44933</v>
      </c>
      <c r="P85" s="73">
        <v>2</v>
      </c>
    </row>
    <row r="86" spans="1:16" x14ac:dyDescent="0.25">
      <c r="A86" s="66" t="s">
        <v>374</v>
      </c>
      <c r="B86" s="67" t="s">
        <v>444</v>
      </c>
      <c r="C86" s="67"/>
      <c r="D86" s="67"/>
      <c r="E86" s="64"/>
      <c r="F86" s="64"/>
      <c r="G86" s="75" t="s">
        <v>189</v>
      </c>
      <c r="H86" s="75" t="s">
        <v>290</v>
      </c>
      <c r="I86" s="68" t="s">
        <v>214</v>
      </c>
      <c r="J86" s="67" t="s">
        <v>266</v>
      </c>
      <c r="K86" s="64"/>
      <c r="L86" s="67" t="s">
        <v>293</v>
      </c>
      <c r="M86" s="67" t="s">
        <v>287</v>
      </c>
      <c r="N86" s="64"/>
      <c r="O86" s="69">
        <v>44933</v>
      </c>
      <c r="P86" s="73">
        <v>1</v>
      </c>
    </row>
    <row r="87" spans="1:16" x14ac:dyDescent="0.25">
      <c r="A87" s="66" t="s">
        <v>375</v>
      </c>
      <c r="B87" s="67" t="s">
        <v>445</v>
      </c>
      <c r="C87" s="67"/>
      <c r="D87" s="67"/>
      <c r="E87" s="64"/>
      <c r="F87" s="64"/>
      <c r="G87" s="75" t="s">
        <v>189</v>
      </c>
      <c r="H87" s="75" t="s">
        <v>290</v>
      </c>
      <c r="I87" s="68" t="s">
        <v>349</v>
      </c>
      <c r="J87" s="67" t="s">
        <v>266</v>
      </c>
      <c r="K87" s="64"/>
      <c r="L87" s="67" t="s">
        <v>295</v>
      </c>
      <c r="M87" s="67" t="s">
        <v>296</v>
      </c>
      <c r="N87" s="64"/>
      <c r="O87" s="69">
        <v>44933</v>
      </c>
      <c r="P87" s="73">
        <v>1</v>
      </c>
    </row>
    <row r="88" spans="1:16" x14ac:dyDescent="0.25">
      <c r="A88" s="66" t="s">
        <v>362</v>
      </c>
      <c r="B88" s="67" t="s">
        <v>435</v>
      </c>
      <c r="C88" s="67"/>
      <c r="D88" s="67"/>
      <c r="E88" s="64"/>
      <c r="F88" s="64"/>
      <c r="G88" s="75" t="s">
        <v>193</v>
      </c>
      <c r="H88" s="75" t="s">
        <v>265</v>
      </c>
      <c r="I88" s="68" t="s">
        <v>361</v>
      </c>
      <c r="J88" s="67" t="s">
        <v>266</v>
      </c>
      <c r="K88" s="64"/>
      <c r="L88" s="67" t="s">
        <v>303</v>
      </c>
      <c r="M88" s="67" t="s">
        <v>278</v>
      </c>
      <c r="N88" s="64"/>
      <c r="O88" s="69">
        <v>44933</v>
      </c>
      <c r="P88" s="73">
        <v>3</v>
      </c>
    </row>
    <row r="89" spans="1:16" x14ac:dyDescent="0.25">
      <c r="A89" s="66" t="s">
        <v>376</v>
      </c>
      <c r="B89" s="67" t="s">
        <v>446</v>
      </c>
      <c r="C89" s="67"/>
      <c r="D89" s="67"/>
      <c r="E89" s="64"/>
      <c r="F89" s="64"/>
      <c r="G89" s="75" t="s">
        <v>189</v>
      </c>
      <c r="H89" s="75" t="s">
        <v>265</v>
      </c>
      <c r="I89" s="68" t="s">
        <v>377</v>
      </c>
      <c r="J89" s="67" t="s">
        <v>266</v>
      </c>
      <c r="K89" s="64"/>
      <c r="L89" s="67" t="s">
        <v>343</v>
      </c>
      <c r="M89" s="67" t="s">
        <v>287</v>
      </c>
      <c r="N89" s="64"/>
      <c r="O89" s="69">
        <v>44933</v>
      </c>
      <c r="P89" s="73">
        <v>1</v>
      </c>
    </row>
    <row r="90" spans="1:16" x14ac:dyDescent="0.25">
      <c r="A90" s="66" t="s">
        <v>378</v>
      </c>
      <c r="B90" s="67" t="s">
        <v>447</v>
      </c>
      <c r="C90" s="67"/>
      <c r="D90" s="67"/>
      <c r="E90" s="64"/>
      <c r="F90" s="64"/>
      <c r="G90" s="75" t="s">
        <v>189</v>
      </c>
      <c r="H90" s="75" t="s">
        <v>265</v>
      </c>
      <c r="I90" s="67" t="s">
        <v>194</v>
      </c>
      <c r="J90" s="67" t="s">
        <v>266</v>
      </c>
      <c r="K90" s="64"/>
      <c r="L90" s="67" t="s">
        <v>308</v>
      </c>
      <c r="M90" s="67" t="s">
        <v>309</v>
      </c>
      <c r="N90" s="64"/>
      <c r="O90" s="69">
        <v>44933</v>
      </c>
      <c r="P90" s="73">
        <v>2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4"/>
  <sheetViews>
    <sheetView topLeftCell="A3" zoomScaleNormal="100" workbookViewId="0">
      <selection activeCell="H26" sqref="H26"/>
    </sheetView>
  </sheetViews>
  <sheetFormatPr baseColWidth="10" defaultColWidth="11.42578125" defaultRowHeight="15" x14ac:dyDescent="0.25"/>
  <cols>
    <col min="1" max="1" width="14" style="37" customWidth="1"/>
    <col min="2" max="2" width="23.42578125" style="37" customWidth="1"/>
    <col min="3" max="3" width="16.7109375" style="37" customWidth="1"/>
    <col min="4" max="4" width="15.28515625" style="37" customWidth="1"/>
    <col min="5" max="6" width="11.42578125" style="37"/>
    <col min="7" max="9" width="15.140625" style="37" customWidth="1"/>
    <col min="10" max="12" width="11.42578125" style="37"/>
    <col min="13" max="14" width="13.7109375" style="37" customWidth="1"/>
    <col min="15" max="15" width="14.85546875" style="37" customWidth="1"/>
    <col min="16" max="16384" width="11.42578125" style="37"/>
  </cols>
  <sheetData>
    <row r="1" spans="1:26" ht="15.75" x14ac:dyDescent="0.25">
      <c r="A1" s="90" t="s">
        <v>132</v>
      </c>
      <c r="B1" s="90"/>
      <c r="C1" s="90"/>
      <c r="D1" s="90"/>
      <c r="E1" s="90"/>
      <c r="F1" s="90"/>
      <c r="G1" s="90"/>
      <c r="H1" s="90"/>
      <c r="I1" s="90"/>
      <c r="Z1" s="37">
        <v>50</v>
      </c>
    </row>
    <row r="2" spans="1:26" x14ac:dyDescent="0.25">
      <c r="Z2" s="37">
        <v>45</v>
      </c>
    </row>
    <row r="3" spans="1:26" x14ac:dyDescent="0.25">
      <c r="A3" s="37" t="s">
        <v>133</v>
      </c>
      <c r="B3" s="30"/>
      <c r="C3" s="30"/>
      <c r="Z3" s="37">
        <v>40</v>
      </c>
    </row>
    <row r="4" spans="1:26" x14ac:dyDescent="0.25">
      <c r="J4" s="37" t="s">
        <v>176</v>
      </c>
      <c r="Z4" s="37">
        <v>35</v>
      </c>
    </row>
    <row r="5" spans="1:26" ht="89.25" customHeight="1" x14ac:dyDescent="0.25">
      <c r="A5" s="31" t="s">
        <v>134</v>
      </c>
      <c r="B5" s="31" t="s">
        <v>135</v>
      </c>
      <c r="C5" s="31" t="s">
        <v>174</v>
      </c>
      <c r="D5" s="31" t="s">
        <v>136</v>
      </c>
      <c r="E5" s="31" t="s">
        <v>137</v>
      </c>
      <c r="F5" s="31" t="s">
        <v>179</v>
      </c>
      <c r="G5" s="31" t="s">
        <v>169</v>
      </c>
      <c r="H5" s="31" t="s">
        <v>170</v>
      </c>
      <c r="I5" s="31" t="s">
        <v>138</v>
      </c>
      <c r="J5" s="32" t="s">
        <v>171</v>
      </c>
      <c r="K5" s="32" t="s">
        <v>172</v>
      </c>
      <c r="L5" s="32" t="s">
        <v>173</v>
      </c>
      <c r="M5" s="32" t="s">
        <v>468</v>
      </c>
      <c r="N5" s="32" t="s">
        <v>177</v>
      </c>
      <c r="O5" s="32" t="s">
        <v>175</v>
      </c>
      <c r="Z5" s="37">
        <v>30</v>
      </c>
    </row>
    <row r="6" spans="1:26" x14ac:dyDescent="0.25">
      <c r="A6" s="38" t="s">
        <v>139</v>
      </c>
      <c r="B6" s="38" t="s">
        <v>140</v>
      </c>
      <c r="C6" s="39">
        <v>37257</v>
      </c>
      <c r="D6" s="38" t="s">
        <v>141</v>
      </c>
      <c r="E6" s="39">
        <f ca="1">TODAY()-Z1</f>
        <v>45867</v>
      </c>
      <c r="F6" s="33"/>
      <c r="G6" s="39"/>
      <c r="H6" s="39"/>
      <c r="I6" s="40"/>
      <c r="J6" s="33"/>
      <c r="K6" s="33"/>
      <c r="L6" s="33"/>
      <c r="M6" s="39"/>
      <c r="N6" s="34"/>
      <c r="O6" s="33"/>
      <c r="P6" s="41"/>
      <c r="Z6" s="37">
        <v>25</v>
      </c>
    </row>
    <row r="7" spans="1:26" x14ac:dyDescent="0.25">
      <c r="A7" s="38" t="s">
        <v>142</v>
      </c>
      <c r="B7" s="38" t="s">
        <v>143</v>
      </c>
      <c r="C7" s="39">
        <v>40404</v>
      </c>
      <c r="D7" s="38" t="s">
        <v>144</v>
      </c>
      <c r="E7" s="39">
        <f t="shared" ref="E7:E15" ca="1" si="0">TODAY()-Z2</f>
        <v>45872</v>
      </c>
      <c r="F7" s="33"/>
      <c r="G7" s="39"/>
      <c r="H7" s="39"/>
      <c r="I7" s="40"/>
      <c r="J7" s="33"/>
      <c r="K7" s="33"/>
      <c r="L7" s="33"/>
      <c r="M7" s="39"/>
      <c r="N7" s="34"/>
      <c r="O7" s="33"/>
      <c r="Z7" s="37">
        <v>20</v>
      </c>
    </row>
    <row r="8" spans="1:26" x14ac:dyDescent="0.25">
      <c r="A8" s="38" t="s">
        <v>145</v>
      </c>
      <c r="B8" s="38" t="s">
        <v>146</v>
      </c>
      <c r="C8" s="39">
        <v>39550</v>
      </c>
      <c r="D8" s="38" t="s">
        <v>147</v>
      </c>
      <c r="E8" s="39">
        <f t="shared" ca="1" si="0"/>
        <v>45877</v>
      </c>
      <c r="F8" s="33"/>
      <c r="G8" s="39"/>
      <c r="H8" s="39"/>
      <c r="I8" s="40"/>
      <c r="J8" s="33"/>
      <c r="K8" s="33"/>
      <c r="L8" s="33"/>
      <c r="M8" s="39"/>
      <c r="N8" s="34"/>
      <c r="O8" s="33"/>
      <c r="Z8" s="37">
        <v>15</v>
      </c>
    </row>
    <row r="9" spans="1:26" x14ac:dyDescent="0.25">
      <c r="A9" s="38" t="s">
        <v>148</v>
      </c>
      <c r="B9" s="38" t="s">
        <v>149</v>
      </c>
      <c r="C9" s="39">
        <v>39522</v>
      </c>
      <c r="D9" s="38" t="s">
        <v>150</v>
      </c>
      <c r="E9" s="39">
        <f t="shared" ca="1" si="0"/>
        <v>45882</v>
      </c>
      <c r="F9" s="33"/>
      <c r="G9" s="39"/>
      <c r="H9" s="39"/>
      <c r="I9" s="40"/>
      <c r="J9" s="33"/>
      <c r="K9" s="33"/>
      <c r="L9" s="33"/>
      <c r="M9" s="39"/>
      <c r="N9" s="34"/>
      <c r="O9" s="33"/>
      <c r="Z9" s="37">
        <v>10</v>
      </c>
    </row>
    <row r="10" spans="1:26" x14ac:dyDescent="0.25">
      <c r="A10" s="38" t="s">
        <v>151</v>
      </c>
      <c r="B10" s="38" t="s">
        <v>152</v>
      </c>
      <c r="C10" s="39">
        <v>40771</v>
      </c>
      <c r="D10" s="38" t="s">
        <v>153</v>
      </c>
      <c r="E10" s="39">
        <f t="shared" ca="1" si="0"/>
        <v>45887</v>
      </c>
      <c r="F10" s="33"/>
      <c r="G10" s="39"/>
      <c r="H10" s="39"/>
      <c r="I10" s="40"/>
      <c r="J10" s="33"/>
      <c r="K10" s="33"/>
      <c r="L10" s="33"/>
      <c r="M10" s="39"/>
      <c r="N10" s="34"/>
      <c r="O10" s="33"/>
      <c r="Z10" s="37">
        <v>0</v>
      </c>
    </row>
    <row r="11" spans="1:26" x14ac:dyDescent="0.25">
      <c r="A11" s="38" t="s">
        <v>154</v>
      </c>
      <c r="B11" s="38" t="s">
        <v>155</v>
      </c>
      <c r="C11" s="39">
        <v>39247</v>
      </c>
      <c r="D11" s="38" t="s">
        <v>156</v>
      </c>
      <c r="E11" s="39">
        <f t="shared" ca="1" si="0"/>
        <v>45892</v>
      </c>
      <c r="F11" s="33"/>
      <c r="G11" s="39"/>
      <c r="H11" s="39"/>
      <c r="I11" s="40"/>
      <c r="J11" s="33"/>
      <c r="K11" s="33"/>
      <c r="L11" s="33"/>
      <c r="M11" s="39"/>
      <c r="N11" s="34"/>
      <c r="O11" s="33"/>
    </row>
    <row r="12" spans="1:26" x14ac:dyDescent="0.25">
      <c r="A12" s="38" t="s">
        <v>157</v>
      </c>
      <c r="B12" s="38" t="s">
        <v>158</v>
      </c>
      <c r="C12" s="39">
        <v>39674</v>
      </c>
      <c r="D12" s="38" t="s">
        <v>159</v>
      </c>
      <c r="E12" s="39">
        <f t="shared" ca="1" si="0"/>
        <v>45897</v>
      </c>
      <c r="F12" s="33"/>
      <c r="G12" s="39"/>
      <c r="H12" s="39"/>
      <c r="I12" s="40"/>
      <c r="J12" s="33"/>
      <c r="K12" s="33"/>
      <c r="L12" s="33"/>
      <c r="M12" s="39"/>
      <c r="N12" s="34"/>
      <c r="O12" s="33"/>
    </row>
    <row r="13" spans="1:26" x14ac:dyDescent="0.25">
      <c r="A13" s="38" t="s">
        <v>160</v>
      </c>
      <c r="B13" s="38" t="s">
        <v>161</v>
      </c>
      <c r="C13" s="39">
        <v>41317</v>
      </c>
      <c r="D13" s="38" t="s">
        <v>162</v>
      </c>
      <c r="E13" s="39">
        <f t="shared" ca="1" si="0"/>
        <v>45902</v>
      </c>
      <c r="F13" s="33"/>
      <c r="G13" s="39"/>
      <c r="H13" s="39"/>
      <c r="I13" s="40"/>
      <c r="J13" s="33"/>
      <c r="K13" s="33"/>
      <c r="L13" s="33"/>
      <c r="M13" s="39"/>
      <c r="N13" s="34"/>
      <c r="O13" s="33"/>
    </row>
    <row r="14" spans="1:26" x14ac:dyDescent="0.25">
      <c r="A14" s="38" t="s">
        <v>163</v>
      </c>
      <c r="B14" s="38" t="s">
        <v>164</v>
      </c>
      <c r="C14" s="39">
        <v>40009</v>
      </c>
      <c r="D14" s="38" t="s">
        <v>165</v>
      </c>
      <c r="E14" s="39">
        <f t="shared" ca="1" si="0"/>
        <v>45907</v>
      </c>
      <c r="F14" s="33"/>
      <c r="G14" s="39"/>
      <c r="H14" s="39"/>
      <c r="I14" s="40"/>
      <c r="J14" s="33"/>
      <c r="K14" s="33"/>
      <c r="L14" s="33"/>
      <c r="M14" s="39"/>
      <c r="N14" s="34"/>
      <c r="O14" s="33"/>
    </row>
    <row r="15" spans="1:26" x14ac:dyDescent="0.25">
      <c r="A15" s="38" t="s">
        <v>166</v>
      </c>
      <c r="B15" s="38" t="s">
        <v>167</v>
      </c>
      <c r="C15" s="39">
        <v>41198</v>
      </c>
      <c r="D15" s="38" t="s">
        <v>168</v>
      </c>
      <c r="E15" s="39">
        <f t="shared" ca="1" si="0"/>
        <v>45917</v>
      </c>
      <c r="F15" s="33"/>
      <c r="G15" s="39"/>
      <c r="H15" s="39"/>
      <c r="I15" s="40"/>
      <c r="J15" s="33"/>
      <c r="K15" s="33"/>
      <c r="L15" s="33"/>
      <c r="M15" s="39"/>
      <c r="N15" s="34"/>
      <c r="O15" s="33"/>
    </row>
    <row r="18" spans="1:2" x14ac:dyDescent="0.25">
      <c r="A18" s="84" t="s">
        <v>178</v>
      </c>
      <c r="B18" s="89">
        <f ca="1">YEAR(TODAY())</f>
        <v>2025</v>
      </c>
    </row>
    <row r="19" spans="1:2" x14ac:dyDescent="0.25">
      <c r="A19" s="85">
        <f ca="1">DATE($B$18,1,1)</f>
        <v>45658</v>
      </c>
      <c r="B19" s="86" t="s">
        <v>457</v>
      </c>
    </row>
    <row r="20" spans="1:2" x14ac:dyDescent="0.25">
      <c r="A20" s="85">
        <f ca="1">1+FLOOR(DAY(MINUTE($B$18/38)/2+56)&amp;"/5/"&amp;$B$18,7)-34</f>
        <v>45768</v>
      </c>
      <c r="B20" s="86" t="s">
        <v>458</v>
      </c>
    </row>
    <row r="21" spans="1:2" x14ac:dyDescent="0.25">
      <c r="A21" s="85">
        <f ca="1">DATE($B$18,5,1)</f>
        <v>45778</v>
      </c>
      <c r="B21" s="86" t="s">
        <v>459</v>
      </c>
    </row>
    <row r="22" spans="1:2" x14ac:dyDescent="0.25">
      <c r="A22" s="85">
        <f ca="1">DATE($B$18,5,8)</f>
        <v>45785</v>
      </c>
      <c r="B22" s="86" t="s">
        <v>460</v>
      </c>
    </row>
    <row r="23" spans="1:2" x14ac:dyDescent="0.25">
      <c r="A23" s="85">
        <f ca="1">A20+39-1</f>
        <v>45806</v>
      </c>
      <c r="B23" s="86" t="s">
        <v>461</v>
      </c>
    </row>
    <row r="24" spans="1:2" x14ac:dyDescent="0.25">
      <c r="A24" s="85">
        <f ca="1">A20+50-1</f>
        <v>45817</v>
      </c>
      <c r="B24" s="86" t="s">
        <v>462</v>
      </c>
    </row>
    <row r="25" spans="1:2" x14ac:dyDescent="0.25">
      <c r="A25" s="85">
        <f ca="1">DATE($B$18,7,14)</f>
        <v>45852</v>
      </c>
      <c r="B25" s="86" t="s">
        <v>463</v>
      </c>
    </row>
    <row r="26" spans="1:2" x14ac:dyDescent="0.25">
      <c r="A26" s="85">
        <f ca="1">DATE($B$18,8,15)</f>
        <v>45884</v>
      </c>
      <c r="B26" s="86" t="s">
        <v>464</v>
      </c>
    </row>
    <row r="27" spans="1:2" x14ac:dyDescent="0.25">
      <c r="A27" s="85">
        <f ca="1">DATE($B$18,11,1)</f>
        <v>45962</v>
      </c>
      <c r="B27" s="86" t="s">
        <v>465</v>
      </c>
    </row>
    <row r="28" spans="1:2" x14ac:dyDescent="0.25">
      <c r="A28" s="85">
        <f ca="1">DATE($B$18,11,11)</f>
        <v>45972</v>
      </c>
      <c r="B28" s="86" t="s">
        <v>466</v>
      </c>
    </row>
    <row r="29" spans="1:2" ht="15.75" thickBot="1" x14ac:dyDescent="0.3">
      <c r="A29" s="87">
        <f ca="1">DATE($B$18,12,25)</f>
        <v>46016</v>
      </c>
      <c r="B29" s="88" t="s">
        <v>467</v>
      </c>
    </row>
    <row r="30" spans="1:2" x14ac:dyDescent="0.25">
      <c r="A30"/>
      <c r="B30" s="30"/>
    </row>
    <row r="31" spans="1:2" x14ac:dyDescent="0.25">
      <c r="A31"/>
      <c r="B31" s="30"/>
    </row>
    <row r="32" spans="1:2" x14ac:dyDescent="0.25">
      <c r="A32"/>
      <c r="B32" s="30"/>
    </row>
    <row r="33" spans="1:2" x14ac:dyDescent="0.25">
      <c r="A33"/>
      <c r="B33" s="30"/>
    </row>
    <row r="34" spans="1:2" x14ac:dyDescent="0.25">
      <c r="A34"/>
      <c r="B34" s="30"/>
    </row>
    <row r="35" spans="1:2" x14ac:dyDescent="0.25">
      <c r="A35"/>
      <c r="B35" s="30"/>
    </row>
    <row r="36" spans="1:2" x14ac:dyDescent="0.25">
      <c r="A36"/>
      <c r="B36" s="30"/>
    </row>
    <row r="37" spans="1:2" x14ac:dyDescent="0.25">
      <c r="A37"/>
      <c r="B37" s="30"/>
    </row>
    <row r="38" spans="1:2" x14ac:dyDescent="0.25">
      <c r="A38"/>
      <c r="B38" s="30"/>
    </row>
    <row r="39" spans="1:2" x14ac:dyDescent="0.25">
      <c r="A39"/>
      <c r="B39" s="30"/>
    </row>
    <row r="40" spans="1:2" x14ac:dyDescent="0.25">
      <c r="A40"/>
      <c r="B40" s="30"/>
    </row>
    <row r="41" spans="1:2" x14ac:dyDescent="0.25">
      <c r="A41"/>
      <c r="B41" s="30"/>
    </row>
    <row r="42" spans="1:2" x14ac:dyDescent="0.25">
      <c r="A42"/>
      <c r="B42" s="30"/>
    </row>
    <row r="43" spans="1:2" x14ac:dyDescent="0.25">
      <c r="A43"/>
      <c r="B43" s="30"/>
    </row>
    <row r="44" spans="1:2" x14ac:dyDescent="0.25">
      <c r="A44"/>
      <c r="B44" s="30"/>
    </row>
    <row r="45" spans="1:2" x14ac:dyDescent="0.25">
      <c r="A45"/>
      <c r="B45" s="30"/>
    </row>
    <row r="46" spans="1:2" x14ac:dyDescent="0.25">
      <c r="A46"/>
      <c r="B46" s="30"/>
    </row>
    <row r="47" spans="1:2" x14ac:dyDescent="0.25">
      <c r="A47"/>
      <c r="B47" s="30"/>
    </row>
    <row r="48" spans="1:2" x14ac:dyDescent="0.25">
      <c r="A48"/>
      <c r="B48" s="30"/>
    </row>
    <row r="49" spans="1:2" x14ac:dyDescent="0.25">
      <c r="A49"/>
      <c r="B49" s="30"/>
    </row>
    <row r="50" spans="1:2" x14ac:dyDescent="0.25">
      <c r="A50"/>
      <c r="B50" s="30"/>
    </row>
    <row r="51" spans="1:2" x14ac:dyDescent="0.25">
      <c r="A51"/>
      <c r="B51" s="30"/>
    </row>
    <row r="52" spans="1:2" x14ac:dyDescent="0.25">
      <c r="A52"/>
      <c r="B52" s="30"/>
    </row>
    <row r="53" spans="1:2" x14ac:dyDescent="0.25">
      <c r="B53" s="30"/>
    </row>
    <row r="54" spans="1:2" x14ac:dyDescent="0.25">
      <c r="B54" s="30"/>
    </row>
    <row r="55" spans="1:2" x14ac:dyDescent="0.25">
      <c r="B55" s="30"/>
    </row>
    <row r="56" spans="1:2" x14ac:dyDescent="0.25">
      <c r="B56" s="30"/>
    </row>
    <row r="57" spans="1:2" x14ac:dyDescent="0.25">
      <c r="B57" s="30"/>
    </row>
    <row r="58" spans="1:2" x14ac:dyDescent="0.25">
      <c r="B58" s="30"/>
    </row>
    <row r="59" spans="1:2" x14ac:dyDescent="0.25">
      <c r="B59" s="30"/>
    </row>
    <row r="60" spans="1:2" x14ac:dyDescent="0.25">
      <c r="B60" s="30"/>
    </row>
    <row r="61" spans="1:2" x14ac:dyDescent="0.25">
      <c r="B61" s="30"/>
    </row>
    <row r="62" spans="1:2" x14ac:dyDescent="0.25">
      <c r="B62" s="30"/>
    </row>
    <row r="63" spans="1:2" x14ac:dyDescent="0.25">
      <c r="B63" s="30"/>
    </row>
    <row r="64" spans="1:2" x14ac:dyDescent="0.25">
      <c r="B64" s="30"/>
    </row>
  </sheetData>
  <mergeCells count="1">
    <mergeCell ref="A1:I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7"/>
  <sheetViews>
    <sheetView zoomScale="90" zoomScaleNormal="90" workbookViewId="0">
      <selection activeCell="H26" sqref="H26"/>
    </sheetView>
  </sheetViews>
  <sheetFormatPr baseColWidth="10" defaultColWidth="11.42578125" defaultRowHeight="15" x14ac:dyDescent="0.25"/>
  <cols>
    <col min="2" max="2" width="21.42578125" customWidth="1"/>
    <col min="3" max="3" width="12.42578125" customWidth="1"/>
    <col min="4" max="4" width="12.7109375" customWidth="1"/>
    <col min="5" max="5" width="7.140625" customWidth="1"/>
    <col min="10" max="10" width="18.5703125" customWidth="1"/>
    <col min="11" max="11" width="13.140625" customWidth="1"/>
    <col min="12" max="12" width="12.28515625" customWidth="1"/>
  </cols>
  <sheetData>
    <row r="2" spans="2:12" ht="18.75" x14ac:dyDescent="0.3">
      <c r="B2" s="91" t="s">
        <v>245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2:12" x14ac:dyDescent="0.25">
      <c r="B3" s="56" t="s">
        <v>248</v>
      </c>
      <c r="C3" s="59"/>
      <c r="E3" t="s">
        <v>250</v>
      </c>
      <c r="H3" s="63"/>
      <c r="J3" t="s">
        <v>251</v>
      </c>
      <c r="L3" s="63"/>
    </row>
    <row r="5" spans="2:12" ht="36.75" customHeight="1" x14ac:dyDescent="0.25">
      <c r="B5" s="45" t="s">
        <v>180</v>
      </c>
      <c r="C5" s="45" t="s">
        <v>181</v>
      </c>
      <c r="D5" s="45" t="s">
        <v>182</v>
      </c>
      <c r="E5" s="45" t="s">
        <v>183</v>
      </c>
      <c r="F5" s="45" t="s">
        <v>243</v>
      </c>
      <c r="G5" s="45" t="s">
        <v>244</v>
      </c>
      <c r="H5" s="45" t="s">
        <v>249</v>
      </c>
      <c r="I5" s="45" t="s">
        <v>247</v>
      </c>
      <c r="J5" s="45" t="s">
        <v>184</v>
      </c>
      <c r="K5" s="45" t="s">
        <v>185</v>
      </c>
      <c r="L5" s="45" t="s">
        <v>246</v>
      </c>
    </row>
    <row r="6" spans="2:12" x14ac:dyDescent="0.25">
      <c r="B6" s="46" t="s">
        <v>186</v>
      </c>
      <c r="C6" s="53" t="s">
        <v>187</v>
      </c>
      <c r="D6" s="53" t="s">
        <v>188</v>
      </c>
      <c r="E6" s="42" t="s">
        <v>189</v>
      </c>
      <c r="F6" s="36">
        <v>25127</v>
      </c>
      <c r="G6" s="57"/>
      <c r="H6" s="57"/>
      <c r="I6" s="57"/>
      <c r="J6" s="60" t="s">
        <v>190</v>
      </c>
      <c r="K6" s="47">
        <v>27819</v>
      </c>
      <c r="L6" s="47">
        <f>0.03*K6</f>
        <v>834.56999999999994</v>
      </c>
    </row>
    <row r="7" spans="2:12" x14ac:dyDescent="0.25">
      <c r="B7" s="48" t="s">
        <v>191</v>
      </c>
      <c r="C7" s="54" t="s">
        <v>192</v>
      </c>
      <c r="D7" s="54" t="s">
        <v>111</v>
      </c>
      <c r="E7" s="43" t="s">
        <v>193</v>
      </c>
      <c r="F7" s="35">
        <v>29331</v>
      </c>
      <c r="G7" s="57"/>
      <c r="H7" s="57"/>
      <c r="I7" s="57"/>
      <c r="J7" s="61" t="s">
        <v>194</v>
      </c>
      <c r="K7" s="49">
        <v>12122</v>
      </c>
      <c r="L7" s="49">
        <f t="shared" ref="L7:L22" si="0">0.03*K7</f>
        <v>363.65999999999997</v>
      </c>
    </row>
    <row r="8" spans="2:12" x14ac:dyDescent="0.25">
      <c r="B8" s="46" t="s">
        <v>195</v>
      </c>
      <c r="C8" s="53" t="s">
        <v>196</v>
      </c>
      <c r="D8" s="53" t="s">
        <v>119</v>
      </c>
      <c r="E8" s="42" t="s">
        <v>193</v>
      </c>
      <c r="F8" s="36">
        <v>28525</v>
      </c>
      <c r="G8" s="57"/>
      <c r="H8" s="57"/>
      <c r="I8" s="57"/>
      <c r="J8" s="60" t="s">
        <v>197</v>
      </c>
      <c r="K8" s="47">
        <v>15991</v>
      </c>
      <c r="L8" s="47">
        <f t="shared" si="0"/>
        <v>479.72999999999996</v>
      </c>
    </row>
    <row r="9" spans="2:12" x14ac:dyDescent="0.25">
      <c r="B9" s="48" t="s">
        <v>198</v>
      </c>
      <c r="C9" s="54" t="s">
        <v>199</v>
      </c>
      <c r="D9" s="54" t="s">
        <v>200</v>
      </c>
      <c r="E9" s="43" t="s">
        <v>189</v>
      </c>
      <c r="F9" s="35">
        <v>30400</v>
      </c>
      <c r="G9" s="57"/>
      <c r="H9" s="57"/>
      <c r="I9" s="57"/>
      <c r="J9" s="61" t="s">
        <v>201</v>
      </c>
      <c r="K9" s="49">
        <v>19817</v>
      </c>
      <c r="L9" s="49">
        <f t="shared" si="0"/>
        <v>594.51</v>
      </c>
    </row>
    <row r="10" spans="2:12" x14ac:dyDescent="0.25">
      <c r="B10" s="46" t="s">
        <v>202</v>
      </c>
      <c r="C10" s="53" t="s">
        <v>203</v>
      </c>
      <c r="D10" s="53" t="s">
        <v>204</v>
      </c>
      <c r="E10" s="42" t="s">
        <v>189</v>
      </c>
      <c r="F10" s="36">
        <v>28387</v>
      </c>
      <c r="G10" s="57"/>
      <c r="H10" s="57"/>
      <c r="I10" s="57"/>
      <c r="J10" s="60" t="s">
        <v>194</v>
      </c>
      <c r="K10" s="47">
        <v>29904</v>
      </c>
      <c r="L10" s="47">
        <f t="shared" si="0"/>
        <v>897.12</v>
      </c>
    </row>
    <row r="11" spans="2:12" x14ac:dyDescent="0.25">
      <c r="B11" s="48" t="s">
        <v>205</v>
      </c>
      <c r="C11" s="54" t="s">
        <v>206</v>
      </c>
      <c r="D11" s="54" t="s">
        <v>111</v>
      </c>
      <c r="E11" s="43" t="s">
        <v>193</v>
      </c>
      <c r="F11" s="35">
        <v>29971</v>
      </c>
      <c r="G11" s="57"/>
      <c r="H11" s="57"/>
      <c r="I11" s="57"/>
      <c r="J11" s="61" t="s">
        <v>197</v>
      </c>
      <c r="K11" s="49">
        <v>22329</v>
      </c>
      <c r="L11" s="49">
        <f t="shared" si="0"/>
        <v>669.87</v>
      </c>
    </row>
    <row r="12" spans="2:12" x14ac:dyDescent="0.25">
      <c r="B12" s="46" t="s">
        <v>207</v>
      </c>
      <c r="C12" s="53" t="s">
        <v>208</v>
      </c>
      <c r="D12" s="53" t="s">
        <v>209</v>
      </c>
      <c r="E12" s="42" t="s">
        <v>189</v>
      </c>
      <c r="F12" s="36">
        <v>28600</v>
      </c>
      <c r="G12" s="57"/>
      <c r="H12" s="57"/>
      <c r="I12" s="57"/>
      <c r="J12" s="60" t="s">
        <v>210</v>
      </c>
      <c r="K12" s="47">
        <v>13035</v>
      </c>
      <c r="L12" s="47">
        <f t="shared" si="0"/>
        <v>391.05</v>
      </c>
    </row>
    <row r="13" spans="2:12" x14ac:dyDescent="0.25">
      <c r="B13" s="48" t="s">
        <v>211</v>
      </c>
      <c r="C13" s="54" t="s">
        <v>212</v>
      </c>
      <c r="D13" s="54" t="s">
        <v>213</v>
      </c>
      <c r="E13" s="43" t="s">
        <v>193</v>
      </c>
      <c r="F13" s="35">
        <v>21272</v>
      </c>
      <c r="G13" s="57"/>
      <c r="H13" s="57"/>
      <c r="I13" s="57"/>
      <c r="J13" s="61" t="s">
        <v>214</v>
      </c>
      <c r="K13" s="49">
        <v>30018</v>
      </c>
      <c r="L13" s="49">
        <f t="shared" si="0"/>
        <v>900.54</v>
      </c>
    </row>
    <row r="14" spans="2:12" x14ac:dyDescent="0.25">
      <c r="B14" s="46" t="s">
        <v>215</v>
      </c>
      <c r="C14" s="53" t="s">
        <v>216</v>
      </c>
      <c r="D14" s="53" t="s">
        <v>217</v>
      </c>
      <c r="E14" s="42" t="s">
        <v>189</v>
      </c>
      <c r="F14" s="36">
        <v>22821</v>
      </c>
      <c r="G14" s="57"/>
      <c r="H14" s="57"/>
      <c r="I14" s="57"/>
      <c r="J14" s="60" t="s">
        <v>214</v>
      </c>
      <c r="K14" s="47">
        <v>32781</v>
      </c>
      <c r="L14" s="47">
        <f t="shared" si="0"/>
        <v>983.43</v>
      </c>
    </row>
    <row r="15" spans="2:12" x14ac:dyDescent="0.25">
      <c r="B15" s="48" t="s">
        <v>218</v>
      </c>
      <c r="C15" s="54" t="s">
        <v>219</v>
      </c>
      <c r="D15" s="54" t="s">
        <v>220</v>
      </c>
      <c r="E15" s="43" t="s">
        <v>189</v>
      </c>
      <c r="F15" s="35">
        <v>23979</v>
      </c>
      <c r="G15" s="57"/>
      <c r="H15" s="57"/>
      <c r="I15" s="57"/>
      <c r="J15" s="61" t="s">
        <v>221</v>
      </c>
      <c r="K15" s="49">
        <v>9223</v>
      </c>
      <c r="L15" s="49">
        <f t="shared" si="0"/>
        <v>276.69</v>
      </c>
    </row>
    <row r="16" spans="2:12" x14ac:dyDescent="0.25">
      <c r="B16" s="46" t="s">
        <v>222</v>
      </c>
      <c r="C16" s="53" t="s">
        <v>223</v>
      </c>
      <c r="D16" s="53" t="s">
        <v>129</v>
      </c>
      <c r="E16" s="42" t="s">
        <v>189</v>
      </c>
      <c r="F16" s="36">
        <v>29253</v>
      </c>
      <c r="G16" s="57"/>
      <c r="H16" s="57"/>
      <c r="I16" s="57"/>
      <c r="J16" s="60" t="s">
        <v>194</v>
      </c>
      <c r="K16" s="47">
        <v>34439</v>
      </c>
      <c r="L16" s="47">
        <f t="shared" si="0"/>
        <v>1033.17</v>
      </c>
    </row>
    <row r="17" spans="2:12" x14ac:dyDescent="0.25">
      <c r="B17" s="48" t="s">
        <v>224</v>
      </c>
      <c r="C17" s="54" t="s">
        <v>225</v>
      </c>
      <c r="D17" s="54" t="s">
        <v>226</v>
      </c>
      <c r="E17" s="43" t="s">
        <v>189</v>
      </c>
      <c r="F17" s="35">
        <v>33008</v>
      </c>
      <c r="G17" s="57"/>
      <c r="H17" s="57"/>
      <c r="I17" s="57"/>
      <c r="J17" s="61" t="s">
        <v>194</v>
      </c>
      <c r="K17" s="49">
        <v>15843</v>
      </c>
      <c r="L17" s="49">
        <f t="shared" si="0"/>
        <v>475.28999999999996</v>
      </c>
    </row>
    <row r="18" spans="2:12" x14ac:dyDescent="0.25">
      <c r="B18" s="46" t="s">
        <v>227</v>
      </c>
      <c r="C18" s="53" t="s">
        <v>228</v>
      </c>
      <c r="D18" s="53" t="s">
        <v>229</v>
      </c>
      <c r="E18" s="42" t="s">
        <v>189</v>
      </c>
      <c r="F18" s="36">
        <v>25400</v>
      </c>
      <c r="G18" s="57"/>
      <c r="H18" s="57"/>
      <c r="I18" s="57"/>
      <c r="J18" s="60" t="s">
        <v>230</v>
      </c>
      <c r="K18" s="47">
        <v>15182</v>
      </c>
      <c r="L18" s="47">
        <f t="shared" si="0"/>
        <v>455.46</v>
      </c>
    </row>
    <row r="19" spans="2:12" x14ac:dyDescent="0.25">
      <c r="B19" s="48" t="s">
        <v>231</v>
      </c>
      <c r="C19" s="54" t="s">
        <v>232</v>
      </c>
      <c r="D19" s="54" t="s">
        <v>233</v>
      </c>
      <c r="E19" s="43" t="s">
        <v>193</v>
      </c>
      <c r="F19" s="35">
        <v>27619</v>
      </c>
      <c r="G19" s="57"/>
      <c r="H19" s="57"/>
      <c r="I19" s="57"/>
      <c r="J19" s="61" t="s">
        <v>194</v>
      </c>
      <c r="K19" s="49">
        <v>32825</v>
      </c>
      <c r="L19" s="49">
        <f t="shared" si="0"/>
        <v>984.75</v>
      </c>
    </row>
    <row r="20" spans="2:12" x14ac:dyDescent="0.25">
      <c r="B20" s="46" t="s">
        <v>234</v>
      </c>
      <c r="C20" s="53" t="s">
        <v>235</v>
      </c>
      <c r="D20" s="53" t="s">
        <v>236</v>
      </c>
      <c r="E20" s="42" t="s">
        <v>189</v>
      </c>
      <c r="F20" s="36">
        <v>28552</v>
      </c>
      <c r="G20" s="57"/>
      <c r="H20" s="57"/>
      <c r="I20" s="57"/>
      <c r="J20" s="60" t="s">
        <v>194</v>
      </c>
      <c r="K20" s="47">
        <v>15942</v>
      </c>
      <c r="L20" s="47">
        <f t="shared" si="0"/>
        <v>478.26</v>
      </c>
    </row>
    <row r="21" spans="2:12" x14ac:dyDescent="0.25">
      <c r="B21" s="48" t="s">
        <v>237</v>
      </c>
      <c r="C21" s="54" t="s">
        <v>238</v>
      </c>
      <c r="D21" s="54" t="s">
        <v>239</v>
      </c>
      <c r="E21" s="43" t="s">
        <v>193</v>
      </c>
      <c r="F21" s="35">
        <v>25297</v>
      </c>
      <c r="G21" s="57"/>
      <c r="H21" s="57"/>
      <c r="I21" s="57"/>
      <c r="J21" s="61" t="s">
        <v>240</v>
      </c>
      <c r="K21" s="49">
        <v>22960</v>
      </c>
      <c r="L21" s="49">
        <f t="shared" si="0"/>
        <v>688.8</v>
      </c>
    </row>
    <row r="22" spans="2:12" x14ac:dyDescent="0.25">
      <c r="B22" s="50" t="s">
        <v>241</v>
      </c>
      <c r="C22" s="55" t="s">
        <v>242</v>
      </c>
      <c r="D22" s="55" t="s">
        <v>209</v>
      </c>
      <c r="E22" s="44" t="s">
        <v>193</v>
      </c>
      <c r="F22" s="52">
        <v>25815</v>
      </c>
      <c r="G22" s="58"/>
      <c r="H22" s="57"/>
      <c r="I22" s="58"/>
      <c r="J22" s="62" t="s">
        <v>194</v>
      </c>
      <c r="K22" s="51">
        <v>15433</v>
      </c>
      <c r="L22" s="51">
        <f t="shared" si="0"/>
        <v>462.99</v>
      </c>
    </row>
    <row r="25" spans="2:12" ht="15" customHeight="1" x14ac:dyDescent="0.25">
      <c r="B25" s="92" t="s">
        <v>252</v>
      </c>
      <c r="C25" s="93"/>
      <c r="J25" s="96" t="s">
        <v>253</v>
      </c>
      <c r="K25" s="93"/>
    </row>
    <row r="26" spans="2:12" x14ac:dyDescent="0.25">
      <c r="B26" s="92"/>
      <c r="C26" s="94"/>
      <c r="J26" s="97"/>
      <c r="K26" s="94"/>
    </row>
    <row r="27" spans="2:12" ht="45.75" customHeight="1" x14ac:dyDescent="0.25">
      <c r="B27" s="92"/>
      <c r="C27" s="95"/>
      <c r="J27" s="98"/>
      <c r="K27" s="95"/>
    </row>
  </sheetData>
  <mergeCells count="5">
    <mergeCell ref="B2:L2"/>
    <mergeCell ref="B25:B27"/>
    <mergeCell ref="C25:C27"/>
    <mergeCell ref="J25:J27"/>
    <mergeCell ref="K25:K27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A8" sqref="A8"/>
    </sheetView>
  </sheetViews>
  <sheetFormatPr baseColWidth="10" defaultColWidth="11.42578125" defaultRowHeight="15" x14ac:dyDescent="0.25"/>
  <cols>
    <col min="1" max="1" width="29.42578125" customWidth="1"/>
    <col min="2" max="2" width="13.7109375" customWidth="1"/>
    <col min="3" max="3" width="18" customWidth="1"/>
  </cols>
  <sheetData>
    <row r="1" spans="1:3" x14ac:dyDescent="0.25">
      <c r="A1" s="76" t="s">
        <v>451</v>
      </c>
      <c r="B1" s="77" t="s">
        <v>452</v>
      </c>
      <c r="C1" s="77" t="s">
        <v>181</v>
      </c>
    </row>
    <row r="2" spans="1:3" x14ac:dyDescent="0.25">
      <c r="A2" s="78" t="s">
        <v>453</v>
      </c>
      <c r="B2" s="79"/>
      <c r="C2" s="79"/>
    </row>
    <row r="3" spans="1:3" x14ac:dyDescent="0.25">
      <c r="A3" s="80" t="s">
        <v>454</v>
      </c>
      <c r="B3" s="81"/>
      <c r="C3" s="81"/>
    </row>
    <row r="4" spans="1:3" x14ac:dyDescent="0.25">
      <c r="A4" s="78" t="s">
        <v>455</v>
      </c>
      <c r="B4" s="79"/>
      <c r="C4" s="79"/>
    </row>
    <row r="5" spans="1:3" x14ac:dyDescent="0.25">
      <c r="A5" s="82" t="s">
        <v>456</v>
      </c>
      <c r="B5" s="83"/>
      <c r="C5" s="8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49D27B6A3D841B25CD11DB5E2ED5C" ma:contentTypeVersion="18" ma:contentTypeDescription="Crée un document." ma:contentTypeScope="" ma:versionID="50d4d6e12ee5aea332f4f3a4445adcbc">
  <xsd:schema xmlns:xsd="http://www.w3.org/2001/XMLSchema" xmlns:xs="http://www.w3.org/2001/XMLSchema" xmlns:p="http://schemas.microsoft.com/office/2006/metadata/properties" xmlns:ns2="a84b1ee1-a703-4810-998c-7887395adfca" xmlns:ns3="223a2865-500a-473d-bcbc-0d40b704adad" targetNamespace="http://schemas.microsoft.com/office/2006/metadata/properties" ma:root="true" ma:fieldsID="a5365ffb3664d22a7697e5f5e5902286" ns2:_="" ns3:_="">
    <xsd:import namespace="a84b1ee1-a703-4810-998c-7887395adfca"/>
    <xsd:import namespace="223a2865-500a-473d-bcbc-0d40b704a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b1ee1-a703-4810-998c-7887395a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af4e8f8-a9a1-45bb-9c50-203dbc491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a2865-500a-473d-bcbc-0d40b704ada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af12085-9455-4a6b-803e-bcc18de4af75}" ma:internalName="TaxCatchAll" ma:showField="CatchAllData" ma:web="223a2865-500a-473d-bcbc-0d40b704a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4b1ee1-a703-4810-998c-7887395adfca">
      <Terms xmlns="http://schemas.microsoft.com/office/infopath/2007/PartnerControls"/>
    </lcf76f155ced4ddcb4097134ff3c332f>
    <TaxCatchAll xmlns="223a2865-500a-473d-bcbc-0d40b704adad" xsi:nil="true"/>
  </documentManagement>
</p:properties>
</file>

<file path=customXml/itemProps1.xml><?xml version="1.0" encoding="utf-8"?>
<ds:datastoreItem xmlns:ds="http://schemas.openxmlformats.org/officeDocument/2006/customXml" ds:itemID="{5E1D04A3-9E6B-4543-9E1D-736F0FEDB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b1ee1-a703-4810-998c-7887395adfca"/>
    <ds:schemaRef ds:uri="223a2865-500a-473d-bcbc-0d40b704a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E9E22D-B180-45AE-B600-BA33B21160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351270-E9FA-40E7-965F-E22D0D8B29D1}">
  <ds:schemaRefs>
    <ds:schemaRef ds:uri="http://schemas.microsoft.com/office/2006/metadata/properties"/>
    <ds:schemaRef ds:uri="http://schemas.microsoft.com/office/infopath/2007/PartnerControls"/>
    <ds:schemaRef ds:uri="a84b1ee1-a703-4810-998c-7887395adfca"/>
    <ds:schemaRef ds:uri="223a2865-500a-473d-bcbc-0d40b704ad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fctions_texte</vt:lpstr>
      <vt:lpstr>Training_texte</vt:lpstr>
      <vt:lpstr>fctions_date</vt:lpstr>
      <vt:lpstr>Training_date</vt:lpstr>
      <vt:lpstr>training_texte2</vt:lpstr>
    </vt:vector>
  </TitlesOfParts>
  <Company>OFADIS</Company>
  <LinksUpToDate>false</LinksUpToDate>
  <SharedDoc>false</SharedDoc>
  <HyperlinkBase>http://www.ofadis.fr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Atelier Excel Fonctiosn classiques</dc:title>
  <dc:creator>KADDOUCH Laurent;Ofadis</dc:creator>
  <cp:keywords>Excel, calculs, fonctiosn, référencs absolues, références mixtes,audit</cp:keywords>
  <cp:lastModifiedBy>Laurent KADDOUCH</cp:lastModifiedBy>
  <cp:lastPrinted>2013-11-22T14:18:24Z</cp:lastPrinted>
  <dcterms:created xsi:type="dcterms:W3CDTF">2013-05-16T12:21:15Z</dcterms:created>
  <dcterms:modified xsi:type="dcterms:W3CDTF">2025-09-17T06:59:20Z</dcterms:modified>
  <cp:category>Formation Excel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0x010100E3249D27B6A3D841B25CD11DB5E2ED5C</vt:lpwstr>
  </property>
  <property fmtid="{D5CDD505-2E9C-101B-9397-08002B2CF9AE}" pid="3" name="MediaServiceImageTags">
    <vt:lpwstr/>
  </property>
</Properties>
</file>