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5195" windowHeight="8700"/>
  </bookViews>
  <sheets>
    <sheet name="question 1" sheetId="4" r:id="rId1"/>
    <sheet name="sol question 1" sheetId="5" r:id="rId2"/>
    <sheet name="question2" sheetId="6" r:id="rId3"/>
    <sheet name="question2 correction" sheetId="7" r:id="rId4"/>
  </sheets>
  <definedNames>
    <definedName name="base_de_personnel">#REF!</definedName>
  </definedNames>
  <calcPr calcId="145621"/>
</workbook>
</file>

<file path=xl/calcChain.xml><?xml version="1.0" encoding="utf-8"?>
<calcChain xmlns="http://schemas.openxmlformats.org/spreadsheetml/2006/main">
  <c r="D6" i="6" l="1"/>
  <c r="E6" i="6" s="1"/>
  <c r="F6" i="6" s="1"/>
  <c r="D7" i="6"/>
  <c r="E7" i="6" s="1"/>
  <c r="F7" i="6" s="1"/>
  <c r="D8" i="6"/>
  <c r="E8" i="6" s="1"/>
  <c r="F8" i="6" s="1"/>
  <c r="D9" i="6"/>
  <c r="E9" i="6"/>
  <c r="F9" i="6" s="1"/>
  <c r="D10" i="6"/>
  <c r="E10" i="6" s="1"/>
  <c r="F10" i="6" s="1"/>
  <c r="D10" i="7"/>
  <c r="E10" i="7" s="1"/>
  <c r="F10" i="7" s="1"/>
  <c r="D9" i="7"/>
  <c r="E9" i="7" s="1"/>
  <c r="F9" i="7" s="1"/>
  <c r="D8" i="7"/>
  <c r="E8" i="7"/>
  <c r="F8" i="7" s="1"/>
  <c r="D7" i="7"/>
  <c r="E7" i="7" s="1"/>
  <c r="F7" i="7" s="1"/>
  <c r="D6" i="7"/>
  <c r="E6" i="7" s="1"/>
  <c r="F6" i="7" s="1"/>
  <c r="G6" i="7"/>
  <c r="G7" i="7"/>
  <c r="G8" i="7"/>
  <c r="G10" i="7"/>
  <c r="G3" i="4"/>
  <c r="G4" i="4"/>
  <c r="G5" i="4"/>
  <c r="G6" i="4"/>
  <c r="G7" i="4"/>
  <c r="G8" i="4"/>
  <c r="G9" i="4"/>
  <c r="G10" i="4"/>
  <c r="G11" i="4"/>
  <c r="G12" i="4"/>
  <c r="C14" i="4"/>
  <c r="D14" i="4"/>
  <c r="E14" i="4"/>
  <c r="F14" i="4"/>
  <c r="G14" i="4"/>
  <c r="C15" i="4"/>
  <c r="D15" i="4"/>
  <c r="E15" i="4"/>
  <c r="F15" i="4"/>
  <c r="C16" i="4"/>
  <c r="D16" i="4"/>
  <c r="E16" i="4"/>
  <c r="F16" i="4"/>
  <c r="C17" i="4"/>
  <c r="C18" i="4"/>
  <c r="G3" i="5"/>
  <c r="G4" i="5"/>
  <c r="G5" i="5"/>
  <c r="G6" i="5"/>
  <c r="H6" i="5" s="1"/>
  <c r="G7" i="5"/>
  <c r="G8" i="5"/>
  <c r="G9" i="5"/>
  <c r="G10" i="5"/>
  <c r="G11" i="5"/>
  <c r="G12" i="5"/>
  <c r="H9" i="5"/>
  <c r="C14" i="5"/>
  <c r="D14" i="5"/>
  <c r="E14" i="5"/>
  <c r="F14" i="5"/>
  <c r="C15" i="5"/>
  <c r="D15" i="5"/>
  <c r="E15" i="5"/>
  <c r="F15" i="5"/>
  <c r="C16" i="5"/>
  <c r="D16" i="5"/>
  <c r="E16" i="5"/>
  <c r="F16" i="5"/>
  <c r="C17" i="5"/>
  <c r="G14" i="5" l="1"/>
  <c r="H12" i="5" s="1"/>
  <c r="G9" i="7"/>
  <c r="H10" i="5" l="1"/>
  <c r="H4" i="5"/>
  <c r="H7" i="5"/>
  <c r="H3" i="5"/>
  <c r="H11" i="5"/>
  <c r="H5" i="5"/>
  <c r="H8" i="5"/>
  <c r="C18" i="5"/>
</calcChain>
</file>

<file path=xl/sharedStrings.xml><?xml version="1.0" encoding="utf-8"?>
<sst xmlns="http://schemas.openxmlformats.org/spreadsheetml/2006/main" count="86" uniqueCount="43">
  <si>
    <t>élève</t>
  </si>
  <si>
    <t xml:space="preserve"> notes par matière</t>
  </si>
  <si>
    <t>moyenne par
élève</t>
  </si>
  <si>
    <t>observation</t>
  </si>
  <si>
    <t>Français</t>
  </si>
  <si>
    <t>Maths</t>
  </si>
  <si>
    <t>physique</t>
  </si>
  <si>
    <t>hist/geo</t>
  </si>
  <si>
    <t>Albert</t>
  </si>
  <si>
    <t>Cécile</t>
  </si>
  <si>
    <t>Dumas</t>
  </si>
  <si>
    <t>David</t>
  </si>
  <si>
    <t>Fabrice</t>
  </si>
  <si>
    <t>Maya</t>
  </si>
  <si>
    <t>Mérieu</t>
  </si>
  <si>
    <t>Paul</t>
  </si>
  <si>
    <t>Rodolphe</t>
  </si>
  <si>
    <t>Robert</t>
  </si>
  <si>
    <t>moyenne</t>
  </si>
  <si>
    <t>Note la plus
 basse</t>
  </si>
  <si>
    <t>Note la plus haute</t>
  </si>
  <si>
    <t>nbre d'eleve</t>
  </si>
  <si>
    <t>moyenne du groupe</t>
  </si>
  <si>
    <t>Nom</t>
  </si>
  <si>
    <t>Prénom</t>
  </si>
  <si>
    <t>ALIDERE</t>
  </si>
  <si>
    <t>MARCURE</t>
  </si>
  <si>
    <t>BERINGE</t>
  </si>
  <si>
    <t>EMILIA</t>
  </si>
  <si>
    <t>YVESI</t>
  </si>
  <si>
    <t>ALEXANDRE</t>
  </si>
  <si>
    <t>LANDRY</t>
  </si>
  <si>
    <t>IGORD</t>
  </si>
  <si>
    <t>FLOREGE</t>
  </si>
  <si>
    <t>VICTERE</t>
  </si>
  <si>
    <t>Taux pénalité</t>
  </si>
  <si>
    <t>Montant dû</t>
  </si>
  <si>
    <t>Echéance</t>
  </si>
  <si>
    <t xml:space="preserve">Paiement </t>
  </si>
  <si>
    <t>Retard</t>
  </si>
  <si>
    <t>Pénalité</t>
  </si>
  <si>
    <t>Total dû</t>
  </si>
  <si>
    <t>Remise 
supplementaire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</si>
</sst>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\ &quot;F&quot;;\-#,##0\ &quot;F&quot;"/>
    <numFmt numFmtId="171" formatCode="_-* #,##0.00\ _F_-;\-* #,##0.00\ _F_-;_-* &quot;-&quot;??\ _F_-;_-@_-"/>
    <numFmt numFmtId="178" formatCode="_-* #,##0.00\ [$€-1]_-;\-* #,##0.00\ [$€-1]_-;_-* &quot;-&quot;??\ [$€-1]_-"/>
  </numFmts>
  <fonts count="8" x14ac:knownFonts="1">
    <font>
      <sz val="10"/>
      <name val="Arial"/>
    </font>
    <font>
      <sz val="10"/>
      <name val="Arial"/>
    </font>
    <font>
      <b/>
      <sz val="10"/>
      <name val="MS Sans Serif"/>
      <family val="2"/>
    </font>
    <font>
      <sz val="12"/>
      <name val="Comic Sans MS"/>
      <family val="4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mediumGray">
        <fgColor indexed="11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</borders>
  <cellStyleXfs count="8">
    <xf numFmtId="0" fontId="0" fillId="0" borderId="0"/>
    <xf numFmtId="17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Alignment="0"/>
    <xf numFmtId="164" fontId="2" fillId="2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4" fillId="5" borderId="0" applyNumberFormat="0" applyBorder="0" applyAlignment="0" applyProtection="0"/>
  </cellStyleXfs>
  <cellXfs count="61">
    <xf numFmtId="0" fontId="0" fillId="0" borderId="0" xfId="0"/>
    <xf numFmtId="0" fontId="1" fillId="0" borderId="0" xfId="3"/>
    <xf numFmtId="0" fontId="3" fillId="0" borderId="0" xfId="0" applyFont="1" applyBorder="1" applyAlignment="1">
      <alignment vertical="center" wrapText="1"/>
    </xf>
    <xf numFmtId="0" fontId="7" fillId="7" borderId="28" xfId="0" applyFont="1" applyFill="1" applyBorder="1" applyAlignment="1">
      <alignment horizontal="center" vertical="center" wrapText="1"/>
    </xf>
    <xf numFmtId="44" fontId="7" fillId="7" borderId="27" xfId="2" applyNumberFormat="1" applyFont="1" applyFill="1" applyBorder="1" applyAlignment="1">
      <alignment horizontal="center" vertical="center" wrapText="1"/>
    </xf>
    <xf numFmtId="14" fontId="7" fillId="7" borderId="28" xfId="0" applyNumberFormat="1" applyFont="1" applyFill="1" applyBorder="1" applyAlignment="1">
      <alignment horizontal="center" vertical="center" wrapText="1"/>
    </xf>
    <xf numFmtId="44" fontId="7" fillId="7" borderId="28" xfId="2" applyNumberFormat="1" applyFont="1" applyFill="1" applyBorder="1" applyAlignment="1">
      <alignment horizontal="center" vertical="center" wrapText="1"/>
    </xf>
    <xf numFmtId="44" fontId="7" fillId="7" borderId="29" xfId="2" applyNumberFormat="1" applyFont="1" applyFill="1" applyBorder="1" applyAlignment="1">
      <alignment horizontal="center" vertical="center" wrapText="1"/>
    </xf>
    <xf numFmtId="0" fontId="4" fillId="3" borderId="5" xfId="5" applyBorder="1" applyAlignment="1">
      <alignment horizontal="center"/>
    </xf>
    <xf numFmtId="10" fontId="4" fillId="3" borderId="6" xfId="5" applyNumberFormat="1" applyBorder="1" applyAlignment="1">
      <alignment horizontal="center"/>
    </xf>
    <xf numFmtId="0" fontId="6" fillId="6" borderId="30" xfId="0" applyFont="1" applyFill="1" applyBorder="1"/>
    <xf numFmtId="0" fontId="6" fillId="6" borderId="31" xfId="0" applyFont="1" applyFill="1" applyBorder="1"/>
    <xf numFmtId="0" fontId="6" fillId="6" borderId="32" xfId="0" applyFont="1" applyFill="1" applyBorder="1"/>
    <xf numFmtId="44" fontId="7" fillId="7" borderId="30" xfId="2" applyNumberFormat="1" applyFont="1" applyFill="1" applyBorder="1" applyAlignment="1">
      <alignment horizontal="center" vertical="center" wrapText="1"/>
    </xf>
    <xf numFmtId="14" fontId="7" fillId="7" borderId="31" xfId="0" applyNumberFormat="1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44" fontId="7" fillId="7" borderId="31" xfId="2" applyNumberFormat="1" applyFont="1" applyFill="1" applyBorder="1" applyAlignment="1">
      <alignment horizontal="center" vertical="center" wrapText="1"/>
    </xf>
    <xf numFmtId="44" fontId="7" fillId="7" borderId="32" xfId="2" applyNumberFormat="1" applyFont="1" applyFill="1" applyBorder="1" applyAlignment="1">
      <alignment horizontal="center" vertical="center" wrapText="1"/>
    </xf>
    <xf numFmtId="44" fontId="7" fillId="0" borderId="30" xfId="2" applyNumberFormat="1" applyFont="1" applyBorder="1" applyAlignment="1">
      <alignment horizontal="center" vertical="center" wrapText="1"/>
    </xf>
    <xf numFmtId="14" fontId="7" fillId="0" borderId="31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44" fontId="7" fillId="0" borderId="31" xfId="2" applyNumberFormat="1" applyFont="1" applyBorder="1" applyAlignment="1">
      <alignment horizontal="center" vertical="center" wrapText="1"/>
    </xf>
    <xf numFmtId="44" fontId="7" fillId="0" borderId="32" xfId="2" applyNumberFormat="1" applyFont="1" applyBorder="1" applyAlignment="1">
      <alignment horizontal="center" vertical="center" wrapText="1"/>
    </xf>
    <xf numFmtId="0" fontId="4" fillId="5" borderId="0" xfId="7" applyBorder="1" applyAlignment="1">
      <alignment horizontal="center" vertical="center"/>
    </xf>
    <xf numFmtId="0" fontId="4" fillId="5" borderId="26" xfId="7" applyBorder="1" applyAlignment="1">
      <alignment horizontal="center" vertical="center"/>
    </xf>
    <xf numFmtId="0" fontId="4" fillId="5" borderId="6" xfId="7" applyBorder="1" applyAlignment="1">
      <alignment vertical="center"/>
    </xf>
    <xf numFmtId="0" fontId="4" fillId="5" borderId="4" xfId="7" applyBorder="1" applyAlignment="1">
      <alignment horizontal="center" vertical="center" wrapText="1"/>
    </xf>
    <xf numFmtId="0" fontId="4" fillId="5" borderId="6" xfId="7" applyBorder="1" applyAlignment="1">
      <alignment horizontal="center" vertical="center" wrapText="1"/>
    </xf>
    <xf numFmtId="0" fontId="4" fillId="5" borderId="7" xfId="7" applyBorder="1" applyAlignment="1">
      <alignment horizontal="center" vertical="center" wrapText="1"/>
    </xf>
    <xf numFmtId="0" fontId="4" fillId="5" borderId="1" xfId="7" applyBorder="1" applyAlignment="1">
      <alignment horizontal="center" vertical="center" wrapText="1"/>
    </xf>
    <xf numFmtId="0" fontId="4" fillId="5" borderId="2" xfId="7" applyBorder="1" applyAlignment="1">
      <alignment horizontal="center" vertical="center" wrapText="1"/>
    </xf>
    <xf numFmtId="0" fontId="4" fillId="5" borderId="3" xfId="7" applyBorder="1" applyAlignment="1">
      <alignment horizontal="center" vertical="center" wrapText="1"/>
    </xf>
    <xf numFmtId="0" fontId="4" fillId="5" borderId="5" xfId="7" applyBorder="1" applyAlignment="1">
      <alignment horizontal="center" vertical="center" wrapText="1"/>
    </xf>
    <xf numFmtId="0" fontId="4" fillId="5" borderId="2" xfId="7" applyBorder="1" applyAlignment="1">
      <alignment horizontal="center" vertical="center" wrapText="1"/>
    </xf>
    <xf numFmtId="0" fontId="4" fillId="5" borderId="3" xfId="7" applyBorder="1" applyAlignment="1">
      <alignment horizontal="center" vertical="center" wrapText="1"/>
    </xf>
    <xf numFmtId="171" fontId="5" fillId="4" borderId="19" xfId="6" applyNumberFormat="1" applyBorder="1" applyAlignment="1">
      <alignment vertical="center"/>
    </xf>
    <xf numFmtId="0" fontId="5" fillId="4" borderId="8" xfId="6" applyBorder="1" applyAlignment="1">
      <alignment horizontal="left" vertical="center"/>
    </xf>
    <xf numFmtId="0" fontId="5" fillId="4" borderId="9" xfId="6" applyBorder="1" applyAlignment="1">
      <alignment horizontal="center"/>
    </xf>
    <xf numFmtId="0" fontId="5" fillId="4" borderId="10" xfId="6" applyBorder="1" applyAlignment="1">
      <alignment horizontal="center"/>
    </xf>
    <xf numFmtId="2" fontId="5" fillId="4" borderId="8" xfId="6" applyNumberFormat="1" applyBorder="1" applyAlignment="1">
      <alignment horizontal="center"/>
    </xf>
    <xf numFmtId="2" fontId="5" fillId="4" borderId="5" xfId="6" applyNumberFormat="1" applyBorder="1" applyAlignment="1">
      <alignment horizontal="center"/>
    </xf>
    <xf numFmtId="0" fontId="4" fillId="3" borderId="12" xfId="5" applyBorder="1" applyAlignment="1">
      <alignment horizontal="center"/>
    </xf>
    <xf numFmtId="0" fontId="4" fillId="5" borderId="4" xfId="7" applyBorder="1" applyAlignment="1">
      <alignment horizontal="center" wrapText="1"/>
    </xf>
    <xf numFmtId="2" fontId="4" fillId="5" borderId="14" xfId="7" applyNumberFormat="1" applyBorder="1" applyAlignment="1">
      <alignment horizontal="center"/>
    </xf>
    <xf numFmtId="0" fontId="4" fillId="5" borderId="17" xfId="7" applyBorder="1" applyAlignment="1">
      <alignment horizontal="center" wrapText="1"/>
    </xf>
    <xf numFmtId="0" fontId="4" fillId="5" borderId="18" xfId="7" applyBorder="1" applyAlignment="1">
      <alignment horizontal="center"/>
    </xf>
    <xf numFmtId="0" fontId="4" fillId="5" borderId="12" xfId="7" applyBorder="1" applyAlignment="1">
      <alignment horizontal="center"/>
    </xf>
    <xf numFmtId="0" fontId="4" fillId="5" borderId="24" xfId="7" applyBorder="1" applyAlignment="1">
      <alignment horizontal="center" wrapText="1"/>
    </xf>
    <xf numFmtId="2" fontId="4" fillId="5" borderId="25" xfId="7" applyNumberFormat="1" applyBorder="1" applyAlignment="1">
      <alignment horizontal="center"/>
    </xf>
    <xf numFmtId="2" fontId="4" fillId="5" borderId="15" xfId="7" applyNumberFormat="1" applyBorder="1" applyAlignment="1">
      <alignment horizontal="center"/>
    </xf>
    <xf numFmtId="2" fontId="4" fillId="5" borderId="16" xfId="7" applyNumberFormat="1" applyBorder="1" applyAlignment="1">
      <alignment horizontal="center"/>
    </xf>
    <xf numFmtId="0" fontId="4" fillId="5" borderId="19" xfId="7" applyBorder="1" applyAlignment="1">
      <alignment horizontal="center"/>
    </xf>
    <xf numFmtId="0" fontId="4" fillId="5" borderId="20" xfId="7" applyBorder="1" applyAlignment="1">
      <alignment horizontal="center"/>
    </xf>
    <xf numFmtId="0" fontId="4" fillId="5" borderId="21" xfId="7" applyBorder="1" applyAlignment="1">
      <alignment horizontal="center"/>
    </xf>
    <xf numFmtId="0" fontId="4" fillId="5" borderId="22" xfId="7" applyBorder="1" applyAlignment="1">
      <alignment horizontal="center"/>
    </xf>
    <xf numFmtId="0" fontId="4" fillId="5" borderId="23" xfId="7" applyBorder="1" applyAlignment="1">
      <alignment horizontal="center"/>
    </xf>
    <xf numFmtId="171" fontId="4" fillId="3" borderId="19" xfId="5" applyNumberFormat="1" applyBorder="1" applyAlignment="1">
      <alignment vertical="center"/>
    </xf>
    <xf numFmtId="0" fontId="4" fillId="3" borderId="11" xfId="5" applyBorder="1" applyAlignment="1">
      <alignment horizontal="left" vertical="center"/>
    </xf>
    <xf numFmtId="0" fontId="4" fillId="3" borderId="13" xfId="5" applyBorder="1" applyAlignment="1">
      <alignment horizontal="center"/>
    </xf>
    <xf numFmtId="2" fontId="4" fillId="3" borderId="11" xfId="5" applyNumberFormat="1" applyBorder="1" applyAlignment="1">
      <alignment horizontal="center"/>
    </xf>
    <xf numFmtId="2" fontId="4" fillId="3" borderId="5" xfId="5" applyNumberFormat="1" applyBorder="1" applyAlignment="1">
      <alignment horizontal="center"/>
    </xf>
  </cellXfs>
  <cellStyles count="8">
    <cellStyle name="20 % - Accent5" xfId="6" builtinId="46"/>
    <cellStyle name="60 % - Accent1" xfId="5" builtinId="32"/>
    <cellStyle name="60 % - Accent5" xfId="7" builtinId="48"/>
    <cellStyle name="Euro" xfId="1"/>
    <cellStyle name="Monétaire" xfId="2" builtinId="4"/>
    <cellStyle name="Normal" xfId="0" builtinId="0"/>
    <cellStyle name="Normal_exos suppl initiation" xfId="3"/>
    <cellStyle name="Semestre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11</xdr:row>
      <xdr:rowOff>95250</xdr:rowOff>
    </xdr:from>
    <xdr:to>
      <xdr:col>7</xdr:col>
      <xdr:colOff>323850</xdr:colOff>
      <xdr:row>19</xdr:row>
      <xdr:rowOff>133350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 rot="6713621">
          <a:off x="4552950" y="2762250"/>
          <a:ext cx="1800225" cy="409575"/>
        </a:xfrm>
        <a:prstGeom prst="leftArrow">
          <a:avLst>
            <a:gd name="adj1" fmla="val 50000"/>
            <a:gd name="adj2" fmla="val 10988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19</xdr:row>
      <xdr:rowOff>19050</xdr:rowOff>
    </xdr:from>
    <xdr:to>
      <xdr:col>6</xdr:col>
      <xdr:colOff>685800</xdr:colOff>
      <xdr:row>24</xdr:row>
      <xdr:rowOff>9525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14400" y="3752850"/>
          <a:ext cx="4343400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 l’élève a une moyenne supérieure à 10 et si sa moyenne est supérieure à celle de la classe alors bien sinon passable par contre si sa moyenne est inférieure à 10 alors insuffisant.</a:t>
          </a:r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14</xdr:row>
      <xdr:rowOff>104775</xdr:rowOff>
    </xdr:from>
    <xdr:ext cx="76200" cy="200025"/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400050" y="316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13</xdr:row>
          <xdr:rowOff>123825</xdr:rowOff>
        </xdr:from>
        <xdr:to>
          <xdr:col>6</xdr:col>
          <xdr:colOff>819150</xdr:colOff>
          <xdr:row>17</xdr:row>
          <xdr:rowOff>114300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L15" sqref="L15"/>
    </sheetView>
  </sheetViews>
  <sheetFormatPr baseColWidth="10" defaultRowHeight="12.75" x14ac:dyDescent="0.2"/>
  <cols>
    <col min="8" max="8" width="14" bestFit="1" customWidth="1"/>
  </cols>
  <sheetData>
    <row r="1" spans="1:8" ht="13.5" customHeight="1" thickBot="1" x14ac:dyDescent="0.25">
      <c r="A1" s="23" t="s">
        <v>0</v>
      </c>
      <c r="B1" s="24"/>
      <c r="C1" s="29" t="s">
        <v>1</v>
      </c>
      <c r="D1" s="30"/>
      <c r="E1" s="30"/>
      <c r="F1" s="31"/>
      <c r="G1" s="26" t="s">
        <v>2</v>
      </c>
      <c r="H1" s="26" t="s">
        <v>3</v>
      </c>
    </row>
    <row r="2" spans="1:8" ht="33.75" customHeight="1" thickBot="1" x14ac:dyDescent="0.25">
      <c r="A2" s="25" t="s">
        <v>23</v>
      </c>
      <c r="B2" s="25" t="s">
        <v>24</v>
      </c>
      <c r="C2" s="32" t="s">
        <v>4</v>
      </c>
      <c r="D2" s="33" t="s">
        <v>5</v>
      </c>
      <c r="E2" s="32" t="s">
        <v>6</v>
      </c>
      <c r="F2" s="34" t="s">
        <v>7</v>
      </c>
      <c r="G2" s="27"/>
      <c r="H2" s="28"/>
    </row>
    <row r="3" spans="1:8" ht="13.5" customHeight="1" thickBot="1" x14ac:dyDescent="0.3">
      <c r="A3" s="35" t="s">
        <v>25</v>
      </c>
      <c r="B3" s="36" t="s">
        <v>8</v>
      </c>
      <c r="C3" s="37">
        <v>10</v>
      </c>
      <c r="D3" s="38">
        <v>19.5</v>
      </c>
      <c r="E3" s="37">
        <v>19</v>
      </c>
      <c r="F3" s="38">
        <v>17</v>
      </c>
      <c r="G3" s="39">
        <f t="shared" ref="G3:G12" si="0">AVERAGE(C3:F3)</f>
        <v>16.375</v>
      </c>
      <c r="H3" s="40"/>
    </row>
    <row r="4" spans="1:8" ht="13.5" customHeight="1" thickBot="1" x14ac:dyDescent="0.3">
      <c r="A4" s="56" t="s">
        <v>26</v>
      </c>
      <c r="B4" s="57" t="s">
        <v>9</v>
      </c>
      <c r="C4" s="41">
        <v>15</v>
      </c>
      <c r="D4" s="58">
        <v>11</v>
      </c>
      <c r="E4" s="41">
        <v>9</v>
      </c>
      <c r="F4" s="58">
        <v>16</v>
      </c>
      <c r="G4" s="59">
        <f t="shared" si="0"/>
        <v>12.75</v>
      </c>
      <c r="H4" s="60"/>
    </row>
    <row r="5" spans="1:8" ht="13.5" customHeight="1" thickBot="1" x14ac:dyDescent="0.3">
      <c r="A5" s="35" t="s">
        <v>27</v>
      </c>
      <c r="B5" s="36" t="s">
        <v>10</v>
      </c>
      <c r="C5" s="37">
        <v>14.5</v>
      </c>
      <c r="D5" s="38">
        <v>14</v>
      </c>
      <c r="E5" s="37">
        <v>12</v>
      </c>
      <c r="F5" s="38">
        <v>15</v>
      </c>
      <c r="G5" s="39">
        <f t="shared" si="0"/>
        <v>13.875</v>
      </c>
      <c r="H5" s="40"/>
    </row>
    <row r="6" spans="1:8" ht="15.75" thickBot="1" x14ac:dyDescent="0.3">
      <c r="A6" s="56" t="s">
        <v>28</v>
      </c>
      <c r="B6" s="57" t="s">
        <v>11</v>
      </c>
      <c r="C6" s="41">
        <v>3.5</v>
      </c>
      <c r="D6" s="58">
        <v>6.5</v>
      </c>
      <c r="E6" s="41">
        <v>2</v>
      </c>
      <c r="F6" s="58">
        <v>6</v>
      </c>
      <c r="G6" s="59">
        <f t="shared" si="0"/>
        <v>4.5</v>
      </c>
      <c r="H6" s="60"/>
    </row>
    <row r="7" spans="1:8" ht="13.5" customHeight="1" thickBot="1" x14ac:dyDescent="0.3">
      <c r="A7" s="35" t="s">
        <v>29</v>
      </c>
      <c r="B7" s="36" t="s">
        <v>12</v>
      </c>
      <c r="C7" s="37">
        <v>18</v>
      </c>
      <c r="D7" s="38">
        <v>4</v>
      </c>
      <c r="E7" s="37">
        <v>6</v>
      </c>
      <c r="F7" s="38">
        <v>15</v>
      </c>
      <c r="G7" s="39">
        <f t="shared" si="0"/>
        <v>10.75</v>
      </c>
      <c r="H7" s="40"/>
    </row>
    <row r="8" spans="1:8" ht="15.75" thickBot="1" x14ac:dyDescent="0.3">
      <c r="A8" s="56" t="s">
        <v>30</v>
      </c>
      <c r="B8" s="57" t="s">
        <v>13</v>
      </c>
      <c r="C8" s="41">
        <v>6.5</v>
      </c>
      <c r="D8" s="58">
        <v>14</v>
      </c>
      <c r="E8" s="41">
        <v>17</v>
      </c>
      <c r="F8" s="58">
        <v>8.5</v>
      </c>
      <c r="G8" s="59">
        <f t="shared" si="0"/>
        <v>11.5</v>
      </c>
      <c r="H8" s="60"/>
    </row>
    <row r="9" spans="1:8" ht="13.5" customHeight="1" thickBot="1" x14ac:dyDescent="0.3">
      <c r="A9" s="35" t="s">
        <v>31</v>
      </c>
      <c r="B9" s="36" t="s">
        <v>14</v>
      </c>
      <c r="C9" s="37">
        <v>9</v>
      </c>
      <c r="D9" s="38">
        <v>4</v>
      </c>
      <c r="E9" s="37">
        <v>9</v>
      </c>
      <c r="F9" s="38">
        <v>11</v>
      </c>
      <c r="G9" s="39">
        <f t="shared" si="0"/>
        <v>8.25</v>
      </c>
      <c r="H9" s="40"/>
    </row>
    <row r="10" spans="1:8" ht="15.75" thickBot="1" x14ac:dyDescent="0.3">
      <c r="A10" s="56" t="s">
        <v>32</v>
      </c>
      <c r="B10" s="57" t="s">
        <v>15</v>
      </c>
      <c r="C10" s="41">
        <v>11.5</v>
      </c>
      <c r="D10" s="58">
        <v>16</v>
      </c>
      <c r="E10" s="41">
        <v>14.5</v>
      </c>
      <c r="F10" s="58">
        <v>10</v>
      </c>
      <c r="G10" s="59">
        <f t="shared" si="0"/>
        <v>13</v>
      </c>
      <c r="H10" s="60"/>
    </row>
    <row r="11" spans="1:8" ht="13.5" customHeight="1" thickBot="1" x14ac:dyDescent="0.3">
      <c r="A11" s="35" t="s">
        <v>33</v>
      </c>
      <c r="B11" s="36" t="s">
        <v>16</v>
      </c>
      <c r="C11" s="37">
        <v>13</v>
      </c>
      <c r="D11" s="38">
        <v>11.5</v>
      </c>
      <c r="E11" s="37">
        <v>13.5</v>
      </c>
      <c r="F11" s="38">
        <v>13</v>
      </c>
      <c r="G11" s="39">
        <f t="shared" si="0"/>
        <v>12.75</v>
      </c>
      <c r="H11" s="40"/>
    </row>
    <row r="12" spans="1:8" ht="15.75" thickBot="1" x14ac:dyDescent="0.3">
      <c r="A12" s="56" t="s">
        <v>34</v>
      </c>
      <c r="B12" s="57" t="s">
        <v>17</v>
      </c>
      <c r="C12" s="41">
        <v>13</v>
      </c>
      <c r="D12" s="58">
        <v>10</v>
      </c>
      <c r="E12" s="41">
        <v>11</v>
      </c>
      <c r="F12" s="58">
        <v>7.5</v>
      </c>
      <c r="G12" s="59">
        <f t="shared" si="0"/>
        <v>10.375</v>
      </c>
      <c r="H12" s="60"/>
    </row>
    <row r="13" spans="1:8" ht="13.5" thickBot="1" x14ac:dyDescent="0.25">
      <c r="B13" s="1"/>
      <c r="C13" s="1"/>
      <c r="D13" s="1"/>
      <c r="E13" s="1"/>
      <c r="F13" s="1"/>
      <c r="G13" s="1"/>
    </row>
    <row r="14" spans="1:8" ht="15" x14ac:dyDescent="0.25">
      <c r="B14" s="42" t="s">
        <v>18</v>
      </c>
      <c r="C14" s="43">
        <f>AVERAGE(C3:C12)</f>
        <v>11.4</v>
      </c>
      <c r="D14" s="49">
        <f>AVERAGE(D3:D12)</f>
        <v>11.05</v>
      </c>
      <c r="E14" s="49">
        <f>AVERAGE(E3:E12)</f>
        <v>11.3</v>
      </c>
      <c r="F14" s="50">
        <f>AVERAGE(F3:F12)</f>
        <v>11.9</v>
      </c>
      <c r="G14" s="50">
        <f>AVERAGE(G3:G12)</f>
        <v>11.4125</v>
      </c>
    </row>
    <row r="15" spans="1:8" ht="45" x14ac:dyDescent="0.25">
      <c r="B15" s="44" t="s">
        <v>19</v>
      </c>
      <c r="C15" s="45">
        <f>MIN(C3:C12)</f>
        <v>3.5</v>
      </c>
      <c r="D15" s="51">
        <f>MIN(D3:D12)</f>
        <v>4</v>
      </c>
      <c r="E15" s="51">
        <f>MIN(E3:E12)</f>
        <v>2</v>
      </c>
      <c r="F15" s="52">
        <f>MIN(F3:F12)</f>
        <v>6</v>
      </c>
      <c r="G15" s="1"/>
    </row>
    <row r="16" spans="1:8" ht="30.75" thickBot="1" x14ac:dyDescent="0.3">
      <c r="B16" s="44" t="s">
        <v>20</v>
      </c>
      <c r="C16" s="45">
        <f>MAX(C3:C12)</f>
        <v>18</v>
      </c>
      <c r="D16" s="53">
        <f>MAX(D3:D12)</f>
        <v>19.5</v>
      </c>
      <c r="E16" s="54">
        <f>MAX(E3:E12)</f>
        <v>19</v>
      </c>
      <c r="F16" s="55">
        <f>MAX(F3:F12)</f>
        <v>17</v>
      </c>
      <c r="G16" s="1"/>
    </row>
    <row r="17" spans="2:10" ht="30" x14ac:dyDescent="0.25">
      <c r="B17" s="44" t="s">
        <v>21</v>
      </c>
      <c r="C17" s="46">
        <f>COUNTA(C3:C12)</f>
        <v>10</v>
      </c>
      <c r="D17" s="1"/>
      <c r="E17" s="1"/>
      <c r="F17" s="1"/>
      <c r="G17" s="1"/>
    </row>
    <row r="18" spans="2:10" ht="30.75" thickBot="1" x14ac:dyDescent="0.3">
      <c r="B18" s="47" t="s">
        <v>22</v>
      </c>
      <c r="C18" s="48">
        <f>AVERAGE(3:12)</f>
        <v>11.4125</v>
      </c>
      <c r="D18" s="1"/>
      <c r="E18" s="2"/>
      <c r="F18" s="2"/>
      <c r="G18" s="2"/>
      <c r="H18" s="2"/>
      <c r="I18" s="2"/>
      <c r="J18" s="2"/>
    </row>
    <row r="19" spans="2:10" ht="12.75" customHeight="1" x14ac:dyDescent="0.2">
      <c r="E19" s="2"/>
      <c r="F19" s="2"/>
      <c r="G19" s="2"/>
      <c r="H19" s="2"/>
      <c r="I19" s="2"/>
      <c r="J19" s="2"/>
    </row>
    <row r="20" spans="2:10" ht="12.75" customHeight="1" x14ac:dyDescent="0.2">
      <c r="E20" s="2"/>
      <c r="F20" s="2"/>
      <c r="G20" s="2"/>
      <c r="H20" s="2"/>
      <c r="I20" s="2"/>
      <c r="J20" s="2"/>
    </row>
    <row r="21" spans="2:10" ht="12.75" customHeight="1" x14ac:dyDescent="0.2">
      <c r="E21" s="2"/>
      <c r="F21" s="2"/>
      <c r="G21" s="2"/>
      <c r="H21" s="2"/>
      <c r="I21" s="2"/>
      <c r="J21" s="2"/>
    </row>
    <row r="22" spans="2:10" ht="12.75" customHeight="1" x14ac:dyDescent="0.2">
      <c r="E22" s="2"/>
      <c r="F22" s="2"/>
      <c r="G22" s="2"/>
      <c r="H22" s="2"/>
      <c r="I22" s="2"/>
      <c r="J22" s="2"/>
    </row>
    <row r="23" spans="2:10" ht="12.75" customHeight="1" x14ac:dyDescent="0.2">
      <c r="E23" s="2"/>
      <c r="F23" s="2"/>
      <c r="G23" s="2"/>
      <c r="H23" s="2"/>
      <c r="I23" s="2"/>
      <c r="J23" s="2"/>
    </row>
    <row r="24" spans="2:10" ht="12.75" customHeight="1" x14ac:dyDescent="0.2">
      <c r="E24" s="2"/>
      <c r="F24" s="2"/>
      <c r="G24" s="2"/>
      <c r="H24" s="2"/>
      <c r="I24" s="2"/>
      <c r="J24" s="2"/>
    </row>
    <row r="25" spans="2:10" ht="12.75" customHeight="1" x14ac:dyDescent="0.2">
      <c r="E25" s="2"/>
      <c r="F25" s="2"/>
      <c r="G25" s="2"/>
      <c r="H25" s="2"/>
      <c r="I25" s="2"/>
      <c r="J25" s="2"/>
    </row>
    <row r="26" spans="2:10" ht="13.5" customHeight="1" x14ac:dyDescent="0.2">
      <c r="E26" s="2"/>
      <c r="F26" s="2"/>
      <c r="G26" s="2"/>
      <c r="H26" s="2"/>
      <c r="I26" s="2"/>
      <c r="J26" s="2"/>
    </row>
  </sheetData>
  <sheetCalcPr fullCalcOnLoad="1"/>
  <mergeCells count="4">
    <mergeCell ref="A1:B1"/>
    <mergeCell ref="C1:F1"/>
    <mergeCell ref="G1:G2"/>
    <mergeCell ref="H1:H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H17" sqref="H17"/>
    </sheetView>
  </sheetViews>
  <sheetFormatPr baseColWidth="10" defaultRowHeight="12.75" x14ac:dyDescent="0.2"/>
  <cols>
    <col min="8" max="8" width="14" bestFit="1" customWidth="1"/>
  </cols>
  <sheetData>
    <row r="1" spans="1:8" ht="13.5" customHeight="1" thickBot="1" x14ac:dyDescent="0.25">
      <c r="A1" s="23" t="s">
        <v>0</v>
      </c>
      <c r="B1" s="24"/>
      <c r="C1" s="29" t="s">
        <v>1</v>
      </c>
      <c r="D1" s="30"/>
      <c r="E1" s="30"/>
      <c r="F1" s="31"/>
      <c r="G1" s="26" t="s">
        <v>2</v>
      </c>
      <c r="H1" s="26" t="s">
        <v>3</v>
      </c>
    </row>
    <row r="2" spans="1:8" ht="33.75" customHeight="1" thickBot="1" x14ac:dyDescent="0.25">
      <c r="A2" s="25" t="s">
        <v>23</v>
      </c>
      <c r="B2" s="25" t="s">
        <v>24</v>
      </c>
      <c r="C2" s="32" t="s">
        <v>4</v>
      </c>
      <c r="D2" s="33" t="s">
        <v>5</v>
      </c>
      <c r="E2" s="32" t="s">
        <v>6</v>
      </c>
      <c r="F2" s="34" t="s">
        <v>7</v>
      </c>
      <c r="G2" s="27"/>
      <c r="H2" s="28"/>
    </row>
    <row r="3" spans="1:8" ht="13.5" customHeight="1" thickBot="1" x14ac:dyDescent="0.3">
      <c r="A3" s="35" t="s">
        <v>25</v>
      </c>
      <c r="B3" s="36" t="s">
        <v>8</v>
      </c>
      <c r="C3" s="37">
        <v>10</v>
      </c>
      <c r="D3" s="38">
        <v>19.5</v>
      </c>
      <c r="E3" s="37">
        <v>19</v>
      </c>
      <c r="F3" s="38">
        <v>17</v>
      </c>
      <c r="G3" s="39">
        <f t="shared" ref="G3:G12" si="0">AVERAGE(C3:F3)</f>
        <v>16.375</v>
      </c>
      <c r="H3" s="40" t="str">
        <f t="shared" ref="H3:H12" si="1">IF(G3&lt;10,"insuffisant",IF(AND(G3&gt;10,G3&gt;$G$14),"bien","passable"))</f>
        <v>bien</v>
      </c>
    </row>
    <row r="4" spans="1:8" ht="13.5" customHeight="1" thickBot="1" x14ac:dyDescent="0.3">
      <c r="A4" s="56" t="s">
        <v>26</v>
      </c>
      <c r="B4" s="57" t="s">
        <v>9</v>
      </c>
      <c r="C4" s="41">
        <v>15</v>
      </c>
      <c r="D4" s="58">
        <v>11</v>
      </c>
      <c r="E4" s="41">
        <v>9</v>
      </c>
      <c r="F4" s="58">
        <v>16</v>
      </c>
      <c r="G4" s="59">
        <f t="shared" si="0"/>
        <v>12.75</v>
      </c>
      <c r="H4" s="60" t="str">
        <f t="shared" si="1"/>
        <v>bien</v>
      </c>
    </row>
    <row r="5" spans="1:8" ht="13.5" customHeight="1" thickBot="1" x14ac:dyDescent="0.3">
      <c r="A5" s="35" t="s">
        <v>27</v>
      </c>
      <c r="B5" s="36" t="s">
        <v>10</v>
      </c>
      <c r="C5" s="37">
        <v>14.5</v>
      </c>
      <c r="D5" s="38">
        <v>14</v>
      </c>
      <c r="E5" s="37">
        <v>12</v>
      </c>
      <c r="F5" s="38">
        <v>15</v>
      </c>
      <c r="G5" s="39">
        <f t="shared" si="0"/>
        <v>13.875</v>
      </c>
      <c r="H5" s="40" t="str">
        <f t="shared" si="1"/>
        <v>bien</v>
      </c>
    </row>
    <row r="6" spans="1:8" ht="15.75" thickBot="1" x14ac:dyDescent="0.3">
      <c r="A6" s="56" t="s">
        <v>28</v>
      </c>
      <c r="B6" s="57" t="s">
        <v>11</v>
      </c>
      <c r="C6" s="41">
        <v>3.5</v>
      </c>
      <c r="D6" s="58">
        <v>6.5</v>
      </c>
      <c r="E6" s="41">
        <v>2</v>
      </c>
      <c r="F6" s="58">
        <v>6</v>
      </c>
      <c r="G6" s="59">
        <f t="shared" si="0"/>
        <v>4.5</v>
      </c>
      <c r="H6" s="60" t="str">
        <f t="shared" si="1"/>
        <v>insuffisant</v>
      </c>
    </row>
    <row r="7" spans="1:8" ht="13.5" customHeight="1" thickBot="1" x14ac:dyDescent="0.3">
      <c r="A7" s="35" t="s">
        <v>29</v>
      </c>
      <c r="B7" s="36" t="s">
        <v>12</v>
      </c>
      <c r="C7" s="37">
        <v>18</v>
      </c>
      <c r="D7" s="38">
        <v>4</v>
      </c>
      <c r="E7" s="37">
        <v>6</v>
      </c>
      <c r="F7" s="38">
        <v>15</v>
      </c>
      <c r="G7" s="39">
        <f t="shared" si="0"/>
        <v>10.75</v>
      </c>
      <c r="H7" s="40" t="str">
        <f t="shared" si="1"/>
        <v>passable</v>
      </c>
    </row>
    <row r="8" spans="1:8" ht="15.75" thickBot="1" x14ac:dyDescent="0.3">
      <c r="A8" s="56" t="s">
        <v>30</v>
      </c>
      <c r="B8" s="57" t="s">
        <v>13</v>
      </c>
      <c r="C8" s="41">
        <v>6.5</v>
      </c>
      <c r="D8" s="58">
        <v>14</v>
      </c>
      <c r="E8" s="41">
        <v>17</v>
      </c>
      <c r="F8" s="58">
        <v>8.5</v>
      </c>
      <c r="G8" s="59">
        <f t="shared" si="0"/>
        <v>11.5</v>
      </c>
      <c r="H8" s="60" t="str">
        <f t="shared" si="1"/>
        <v>bien</v>
      </c>
    </row>
    <row r="9" spans="1:8" ht="13.5" customHeight="1" thickBot="1" x14ac:dyDescent="0.3">
      <c r="A9" s="35" t="s">
        <v>31</v>
      </c>
      <c r="B9" s="36" t="s">
        <v>14</v>
      </c>
      <c r="C9" s="37">
        <v>9</v>
      </c>
      <c r="D9" s="38">
        <v>4</v>
      </c>
      <c r="E9" s="37">
        <v>9</v>
      </c>
      <c r="F9" s="38">
        <v>11</v>
      </c>
      <c r="G9" s="39">
        <f t="shared" si="0"/>
        <v>8.25</v>
      </c>
      <c r="H9" s="40" t="str">
        <f t="shared" si="1"/>
        <v>insuffisant</v>
      </c>
    </row>
    <row r="10" spans="1:8" ht="15.75" thickBot="1" x14ac:dyDescent="0.3">
      <c r="A10" s="56" t="s">
        <v>32</v>
      </c>
      <c r="B10" s="57" t="s">
        <v>15</v>
      </c>
      <c r="C10" s="41">
        <v>11.5</v>
      </c>
      <c r="D10" s="58">
        <v>16</v>
      </c>
      <c r="E10" s="41">
        <v>14.5</v>
      </c>
      <c r="F10" s="58">
        <v>10</v>
      </c>
      <c r="G10" s="59">
        <f t="shared" si="0"/>
        <v>13</v>
      </c>
      <c r="H10" s="60" t="str">
        <f t="shared" si="1"/>
        <v>bien</v>
      </c>
    </row>
    <row r="11" spans="1:8" ht="13.5" customHeight="1" thickBot="1" x14ac:dyDescent="0.3">
      <c r="A11" s="35" t="s">
        <v>33</v>
      </c>
      <c r="B11" s="36" t="s">
        <v>16</v>
      </c>
      <c r="C11" s="37">
        <v>13</v>
      </c>
      <c r="D11" s="38">
        <v>11.5</v>
      </c>
      <c r="E11" s="37">
        <v>13.5</v>
      </c>
      <c r="F11" s="38">
        <v>13</v>
      </c>
      <c r="G11" s="39">
        <f t="shared" si="0"/>
        <v>12.75</v>
      </c>
      <c r="H11" s="40" t="str">
        <f t="shared" si="1"/>
        <v>bien</v>
      </c>
    </row>
    <row r="12" spans="1:8" ht="15.75" thickBot="1" x14ac:dyDescent="0.3">
      <c r="A12" s="56" t="s">
        <v>34</v>
      </c>
      <c r="B12" s="57" t="s">
        <v>17</v>
      </c>
      <c r="C12" s="41">
        <v>13</v>
      </c>
      <c r="D12" s="58">
        <v>10</v>
      </c>
      <c r="E12" s="41">
        <v>11</v>
      </c>
      <c r="F12" s="58">
        <v>7.5</v>
      </c>
      <c r="G12" s="59">
        <f t="shared" si="0"/>
        <v>10.375</v>
      </c>
      <c r="H12" s="60" t="str">
        <f t="shared" si="1"/>
        <v>passable</v>
      </c>
    </row>
    <row r="13" spans="1:8" ht="13.5" thickBot="1" x14ac:dyDescent="0.25">
      <c r="B13" s="1"/>
      <c r="C13" s="1"/>
      <c r="D13" s="1"/>
      <c r="E13" s="1"/>
      <c r="F13" s="1"/>
      <c r="G13" s="1"/>
    </row>
    <row r="14" spans="1:8" ht="15" x14ac:dyDescent="0.25">
      <c r="B14" s="42" t="s">
        <v>18</v>
      </c>
      <c r="C14" s="43">
        <f>AVERAGE(C3:C12)</f>
        <v>11.4</v>
      </c>
      <c r="D14" s="49">
        <f>AVERAGE(D3:D12)</f>
        <v>11.05</v>
      </c>
      <c r="E14" s="49">
        <f>AVERAGE(E3:E12)</f>
        <v>11.3</v>
      </c>
      <c r="F14" s="50">
        <f>AVERAGE(F3:F12)</f>
        <v>11.9</v>
      </c>
      <c r="G14" s="50">
        <f>AVERAGE(G3:G12)</f>
        <v>11.4125</v>
      </c>
    </row>
    <row r="15" spans="1:8" ht="45" x14ac:dyDescent="0.25">
      <c r="B15" s="44" t="s">
        <v>19</v>
      </c>
      <c r="C15" s="45">
        <f>MIN(C3:C12)</f>
        <v>3.5</v>
      </c>
      <c r="D15" s="51">
        <f>MIN(D3:D12)</f>
        <v>4</v>
      </c>
      <c r="E15" s="51">
        <f>MIN(E3:E12)</f>
        <v>2</v>
      </c>
      <c r="F15" s="52">
        <f>MIN(F3:F12)</f>
        <v>6</v>
      </c>
      <c r="G15" s="1"/>
    </row>
    <row r="16" spans="1:8" ht="30.75" thickBot="1" x14ac:dyDescent="0.3">
      <c r="B16" s="44" t="s">
        <v>20</v>
      </c>
      <c r="C16" s="45">
        <f>MAX(C3:C12)</f>
        <v>18</v>
      </c>
      <c r="D16" s="53">
        <f>MAX(D3:D12)</f>
        <v>19.5</v>
      </c>
      <c r="E16" s="54">
        <f>MAX(E3:E12)</f>
        <v>19</v>
      </c>
      <c r="F16" s="55">
        <f>MAX(F3:F12)</f>
        <v>17</v>
      </c>
      <c r="G16" s="1"/>
    </row>
    <row r="17" spans="2:10" ht="30" x14ac:dyDescent="0.25">
      <c r="B17" s="44" t="s">
        <v>21</v>
      </c>
      <c r="C17" s="46">
        <f>COUNTA(C3:C12)</f>
        <v>10</v>
      </c>
      <c r="D17" s="1"/>
      <c r="E17" s="1"/>
      <c r="F17" s="1"/>
      <c r="G17" s="1"/>
    </row>
    <row r="18" spans="2:10" ht="30.75" thickBot="1" x14ac:dyDescent="0.3">
      <c r="B18" s="47" t="s">
        <v>22</v>
      </c>
      <c r="C18" s="48">
        <f>AVERAGE(3:12)</f>
        <v>11.4125</v>
      </c>
      <c r="D18" s="1"/>
      <c r="E18" s="2"/>
      <c r="F18" s="2"/>
      <c r="G18" s="2"/>
      <c r="H18" s="2"/>
      <c r="I18" s="2"/>
      <c r="J18" s="2"/>
    </row>
    <row r="19" spans="2:10" ht="12.75" customHeight="1" x14ac:dyDescent="0.2">
      <c r="E19" s="2"/>
      <c r="F19" s="2"/>
      <c r="G19" s="2"/>
      <c r="H19" s="2"/>
      <c r="I19" s="2"/>
      <c r="J19" s="2"/>
    </row>
    <row r="20" spans="2:10" ht="12.75" customHeight="1" x14ac:dyDescent="0.2">
      <c r="E20" s="2"/>
      <c r="F20" s="2"/>
      <c r="G20" s="2"/>
      <c r="H20" s="2"/>
      <c r="I20" s="2"/>
      <c r="J20" s="2"/>
    </row>
    <row r="21" spans="2:10" ht="12.75" customHeight="1" x14ac:dyDescent="0.2">
      <c r="E21" s="2"/>
      <c r="F21" s="2"/>
      <c r="G21" s="2"/>
      <c r="H21" s="2"/>
      <c r="I21" s="2"/>
      <c r="J21" s="2"/>
    </row>
    <row r="22" spans="2:10" ht="12.75" customHeight="1" x14ac:dyDescent="0.2">
      <c r="E22" s="2"/>
      <c r="F22" s="2"/>
      <c r="G22" s="2"/>
      <c r="H22" s="2"/>
      <c r="I22" s="2"/>
      <c r="J22" s="2"/>
    </row>
    <row r="23" spans="2:10" ht="12.75" customHeight="1" x14ac:dyDescent="0.2">
      <c r="E23" s="2"/>
      <c r="F23" s="2"/>
      <c r="G23" s="2"/>
      <c r="H23" s="2"/>
      <c r="I23" s="2"/>
      <c r="J23" s="2"/>
    </row>
    <row r="24" spans="2:10" ht="12.75" customHeight="1" x14ac:dyDescent="0.2">
      <c r="E24" s="2"/>
      <c r="F24" s="2"/>
      <c r="G24" s="2"/>
      <c r="H24" s="2"/>
      <c r="I24" s="2"/>
      <c r="J24" s="2"/>
    </row>
    <row r="25" spans="2:10" ht="12.75" customHeight="1" x14ac:dyDescent="0.2">
      <c r="E25" s="2"/>
      <c r="F25" s="2"/>
      <c r="G25" s="2"/>
      <c r="H25" s="2"/>
      <c r="I25" s="2"/>
      <c r="J25" s="2"/>
    </row>
    <row r="26" spans="2:10" ht="13.5" customHeight="1" x14ac:dyDescent="0.2">
      <c r="E26" s="2"/>
      <c r="F26" s="2"/>
      <c r="G26" s="2"/>
      <c r="H26" s="2"/>
      <c r="I26" s="2"/>
      <c r="J26" s="2"/>
    </row>
  </sheetData>
  <sheetCalcPr fullCalcOnLoad="1"/>
  <mergeCells count="4">
    <mergeCell ref="A1:B1"/>
    <mergeCell ref="C1:F1"/>
    <mergeCell ref="G1:G2"/>
    <mergeCell ref="H1:H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"/>
  <sheetViews>
    <sheetView workbookViewId="0">
      <selection sqref="A1:IV65536"/>
    </sheetView>
  </sheetViews>
  <sheetFormatPr baseColWidth="10" defaultRowHeight="12.75" x14ac:dyDescent="0.2"/>
  <cols>
    <col min="1" max="1" width="15" customWidth="1"/>
    <col min="2" max="2" width="11.42578125" customWidth="1"/>
    <col min="3" max="3" width="11.5703125" customWidth="1"/>
    <col min="4" max="4" width="12.42578125" customWidth="1"/>
    <col min="5" max="5" width="13.28515625" customWidth="1"/>
    <col min="6" max="6" width="11.85546875" bestFit="1" customWidth="1"/>
    <col min="7" max="7" width="24.140625" bestFit="1" customWidth="1"/>
  </cols>
  <sheetData>
    <row r="1" spans="1:7" ht="15.75" thickBot="1" x14ac:dyDescent="0.3">
      <c r="A1" s="8" t="s">
        <v>35</v>
      </c>
    </row>
    <row r="2" spans="1:7" ht="15.75" thickBot="1" x14ac:dyDescent="0.3">
      <c r="A2" s="9">
        <v>2.5000000000000001E-2</v>
      </c>
    </row>
    <row r="5" spans="1:7" x14ac:dyDescent="0.2">
      <c r="A5" s="10" t="s">
        <v>36</v>
      </c>
      <c r="B5" s="11" t="s">
        <v>37</v>
      </c>
      <c r="C5" s="11" t="s">
        <v>38</v>
      </c>
      <c r="D5" s="11" t="s">
        <v>39</v>
      </c>
      <c r="E5" s="11" t="s">
        <v>40</v>
      </c>
      <c r="F5" s="11" t="s">
        <v>41</v>
      </c>
      <c r="G5" s="12" t="s">
        <v>42</v>
      </c>
    </row>
    <row r="6" spans="1:7" ht="21.95" customHeight="1" x14ac:dyDescent="0.2">
      <c r="A6" s="13">
        <v>25411</v>
      </c>
      <c r="B6" s="14">
        <v>41405</v>
      </c>
      <c r="C6" s="14">
        <v>41405</v>
      </c>
      <c r="D6" s="15" t="str">
        <f>IF(C6&lt;=B6,"non","oui")</f>
        <v>non</v>
      </c>
      <c r="E6" s="16">
        <f>IF(D6="oui",A6*$A$2,0)</f>
        <v>0</v>
      </c>
      <c r="F6" s="16">
        <f>E6+A6</f>
        <v>25411</v>
      </c>
      <c r="G6" s="17"/>
    </row>
    <row r="7" spans="1:7" ht="21.95" customHeight="1" x14ac:dyDescent="0.2">
      <c r="A7" s="18">
        <v>77777</v>
      </c>
      <c r="B7" s="19">
        <v>41367</v>
      </c>
      <c r="C7" s="19">
        <v>41392</v>
      </c>
      <c r="D7" s="20" t="str">
        <f>IF(C7&lt;=B7,"non","oui")</f>
        <v>oui</v>
      </c>
      <c r="E7" s="21">
        <f>IF(D7="oui",A7*$A$2,0)</f>
        <v>1944.4250000000002</v>
      </c>
      <c r="F7" s="21">
        <f>E7+A7</f>
        <v>79721.425000000003</v>
      </c>
      <c r="G7" s="22"/>
    </row>
    <row r="8" spans="1:7" ht="21.95" customHeight="1" x14ac:dyDescent="0.2">
      <c r="A8" s="13">
        <v>12599</v>
      </c>
      <c r="B8" s="14">
        <v>41334</v>
      </c>
      <c r="C8" s="14">
        <v>36586</v>
      </c>
      <c r="D8" s="15" t="str">
        <f>IF(C8&lt;=B8,"non","oui")</f>
        <v>non</v>
      </c>
      <c r="E8" s="16">
        <f>IF(D8="oui",A8*$A$2,0)</f>
        <v>0</v>
      </c>
      <c r="F8" s="16">
        <f>E8+A8</f>
        <v>12599</v>
      </c>
      <c r="G8" s="17"/>
    </row>
    <row r="9" spans="1:7" ht="21.95" customHeight="1" x14ac:dyDescent="0.2">
      <c r="A9" s="18">
        <v>35474</v>
      </c>
      <c r="B9" s="19">
        <v>41377</v>
      </c>
      <c r="C9" s="19">
        <v>41379</v>
      </c>
      <c r="D9" s="20" t="str">
        <f>IF(C9&lt;=B9,"non","oui")</f>
        <v>oui</v>
      </c>
      <c r="E9" s="21">
        <f>IF(D9="oui",A9*$A$2,0)</f>
        <v>886.85</v>
      </c>
      <c r="F9" s="21">
        <f>E9+A9</f>
        <v>36360.85</v>
      </c>
      <c r="G9" s="22"/>
    </row>
    <row r="10" spans="1:7" ht="21.95" customHeight="1" x14ac:dyDescent="0.2">
      <c r="A10" s="4">
        <v>49999</v>
      </c>
      <c r="B10" s="5">
        <v>41370</v>
      </c>
      <c r="C10" s="5">
        <v>41369</v>
      </c>
      <c r="D10" s="3" t="str">
        <f>IF(C10&lt;=B10,"non","oui")</f>
        <v>non</v>
      </c>
      <c r="E10" s="6">
        <f>IF(D10="oui",A10*$A$2,0)</f>
        <v>0</v>
      </c>
      <c r="F10" s="6">
        <f>E10+A10</f>
        <v>49999</v>
      </c>
      <c r="G10" s="7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Page 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50" r:id="rId4">
          <objectPr defaultSize="0" r:id="rId5">
            <anchor moveWithCells="1">
              <from>
                <xdr:col>0</xdr:col>
                <xdr:colOff>104775</xdr:colOff>
                <xdr:row>13</xdr:row>
                <xdr:rowOff>123825</xdr:rowOff>
              </from>
              <to>
                <xdr:col>6</xdr:col>
                <xdr:colOff>819150</xdr:colOff>
                <xdr:row>17</xdr:row>
                <xdr:rowOff>114300</xdr:rowOff>
              </to>
            </anchor>
          </objectPr>
        </oleObject>
      </mc:Choice>
      <mc:Fallback>
        <oleObject progId="Word.Document.8" shapeId="2050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19" sqref="C19"/>
    </sheetView>
  </sheetViews>
  <sheetFormatPr baseColWidth="10" defaultRowHeight="12.75" x14ac:dyDescent="0.2"/>
  <cols>
    <col min="1" max="1" width="15" customWidth="1"/>
    <col min="2" max="2" width="11.42578125" customWidth="1"/>
    <col min="3" max="3" width="11.5703125" customWidth="1"/>
    <col min="4" max="4" width="12.42578125" customWidth="1"/>
    <col min="5" max="5" width="13.28515625" customWidth="1"/>
    <col min="6" max="6" width="11.85546875" bestFit="1" customWidth="1"/>
    <col min="7" max="7" width="24.140625" bestFit="1" customWidth="1"/>
  </cols>
  <sheetData>
    <row r="1" spans="1:7" ht="15.75" thickBot="1" x14ac:dyDescent="0.3">
      <c r="A1" s="8" t="s">
        <v>35</v>
      </c>
    </row>
    <row r="2" spans="1:7" ht="15.75" thickBot="1" x14ac:dyDescent="0.3">
      <c r="A2" s="9">
        <v>2.5000000000000001E-2</v>
      </c>
    </row>
    <row r="5" spans="1:7" x14ac:dyDescent="0.2">
      <c r="A5" s="10" t="s">
        <v>36</v>
      </c>
      <c r="B5" s="11" t="s">
        <v>37</v>
      </c>
      <c r="C5" s="11" t="s">
        <v>38</v>
      </c>
      <c r="D5" s="11" t="s">
        <v>39</v>
      </c>
      <c r="E5" s="11" t="s">
        <v>40</v>
      </c>
      <c r="F5" s="11" t="s">
        <v>41</v>
      </c>
      <c r="G5" s="12" t="s">
        <v>42</v>
      </c>
    </row>
    <row r="6" spans="1:7" ht="21.95" customHeight="1" x14ac:dyDescent="0.2">
      <c r="A6" s="13">
        <v>25411</v>
      </c>
      <c r="B6" s="14">
        <v>41405</v>
      </c>
      <c r="C6" s="14">
        <v>41405</v>
      </c>
      <c r="D6" s="15" t="str">
        <f>IF(C6&lt;=B6,"non","oui")</f>
        <v>non</v>
      </c>
      <c r="E6" s="16">
        <f>IF(D6="oui",A6*$A$2,0)</f>
        <v>0</v>
      </c>
      <c r="F6" s="16">
        <f>E6+A6</f>
        <v>25411</v>
      </c>
      <c r="G6" s="17">
        <f>IF(AND(A6&gt;40000,D6="non"),A6*2%,0)</f>
        <v>0</v>
      </c>
    </row>
    <row r="7" spans="1:7" ht="21.95" customHeight="1" x14ac:dyDescent="0.2">
      <c r="A7" s="18">
        <v>77777</v>
      </c>
      <c r="B7" s="19">
        <v>41367</v>
      </c>
      <c r="C7" s="19">
        <v>41392</v>
      </c>
      <c r="D7" s="20" t="str">
        <f>IF(C7&lt;=B7,"non","oui")</f>
        <v>oui</v>
      </c>
      <c r="E7" s="21">
        <f>IF(D7="oui",A7*$A$2,0)</f>
        <v>1944.4250000000002</v>
      </c>
      <c r="F7" s="21">
        <f>E7+A7</f>
        <v>79721.425000000003</v>
      </c>
      <c r="G7" s="22">
        <f>IF(AND(A7&gt;40000,D7="non"),A7*2%,0)</f>
        <v>0</v>
      </c>
    </row>
    <row r="8" spans="1:7" ht="21.95" customHeight="1" x14ac:dyDescent="0.2">
      <c r="A8" s="13">
        <v>12599</v>
      </c>
      <c r="B8" s="14">
        <v>41334</v>
      </c>
      <c r="C8" s="14">
        <v>36586</v>
      </c>
      <c r="D8" s="15" t="str">
        <f>IF(C8&lt;=B8,"non","oui")</f>
        <v>non</v>
      </c>
      <c r="E8" s="16">
        <f>IF(D8="oui",A8*$A$2,0)</f>
        <v>0</v>
      </c>
      <c r="F8" s="16">
        <f>E8+A8</f>
        <v>12599</v>
      </c>
      <c r="G8" s="17">
        <f>IF(AND(A8&gt;40000,D8="non"),A8*2%,0)</f>
        <v>0</v>
      </c>
    </row>
    <row r="9" spans="1:7" ht="21.95" customHeight="1" x14ac:dyDescent="0.2">
      <c r="A9" s="18">
        <v>35474</v>
      </c>
      <c r="B9" s="19">
        <v>41377</v>
      </c>
      <c r="C9" s="19">
        <v>41379</v>
      </c>
      <c r="D9" s="20" t="str">
        <f>IF(C9&lt;=B9,"non","oui")</f>
        <v>oui</v>
      </c>
      <c r="E9" s="21">
        <f>IF(D9="oui",A9*$A$2,0)</f>
        <v>886.85</v>
      </c>
      <c r="F9" s="21">
        <f>E9+A9</f>
        <v>36360.85</v>
      </c>
      <c r="G9" s="22">
        <f>IF(AND(A9&gt;40000,D9="non"),A9*2%,0)</f>
        <v>0</v>
      </c>
    </row>
    <row r="10" spans="1:7" ht="21.95" customHeight="1" x14ac:dyDescent="0.2">
      <c r="A10" s="4">
        <v>49999</v>
      </c>
      <c r="B10" s="5">
        <v>41370</v>
      </c>
      <c r="C10" s="5">
        <v>41369</v>
      </c>
      <c r="D10" s="3" t="str">
        <f>IF(C10&lt;=B10,"non","oui")</f>
        <v>non</v>
      </c>
      <c r="E10" s="6">
        <f>IF(D10="oui",A10*$A$2,0)</f>
        <v>0</v>
      </c>
      <c r="F10" s="6">
        <f>E10+A10</f>
        <v>49999</v>
      </c>
      <c r="G10" s="7">
        <f>IF(AND(A10&gt;40000,D10="non"),A10*2%,0)</f>
        <v>999.98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249D27B6A3D841B25CD11DB5E2ED5C" ma:contentTypeVersion="19" ma:contentTypeDescription="Crée un document." ma:contentTypeScope="" ma:versionID="1ed7591aff62bb05bb674beb8567a0b6">
  <xsd:schema xmlns:xsd="http://www.w3.org/2001/XMLSchema" xmlns:xs="http://www.w3.org/2001/XMLSchema" xmlns:p="http://schemas.microsoft.com/office/2006/metadata/properties" xmlns:ns2="a84b1ee1-a703-4810-998c-7887395adfca" xmlns:ns3="223a2865-500a-473d-bcbc-0d40b704adad" targetNamespace="http://schemas.microsoft.com/office/2006/metadata/properties" ma:root="true" ma:fieldsID="fcf70fae51f7abc0238b27968713f906" ns2:_="" ns3:_="">
    <xsd:import namespace="a84b1ee1-a703-4810-998c-7887395adfca"/>
    <xsd:import namespace="223a2865-500a-473d-bcbc-0d40b704ad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b1ee1-a703-4810-998c-7887395a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af4e8f8-a9a1-45bb-9c50-203dbc4915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a2865-500a-473d-bcbc-0d40b704ada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af12085-9455-4a6b-803e-bcc18de4af75}" ma:internalName="TaxCatchAll" ma:showField="CatchAllData" ma:web="223a2865-500a-473d-bcbc-0d40b704ad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4b1ee1-a703-4810-998c-7887395adfca">
      <Terms xmlns="http://schemas.microsoft.com/office/infopath/2007/PartnerControls"/>
    </lcf76f155ced4ddcb4097134ff3c332f>
    <TaxCatchAll xmlns="223a2865-500a-473d-bcbc-0d40b704adad" xsi:nil="true"/>
  </documentManagement>
</p:properties>
</file>

<file path=customXml/itemProps1.xml><?xml version="1.0" encoding="utf-8"?>
<ds:datastoreItem xmlns:ds="http://schemas.openxmlformats.org/officeDocument/2006/customXml" ds:itemID="{B44D5B42-5F35-4D78-807F-EC20159A44E0}"/>
</file>

<file path=customXml/itemProps2.xml><?xml version="1.0" encoding="utf-8"?>
<ds:datastoreItem xmlns:ds="http://schemas.openxmlformats.org/officeDocument/2006/customXml" ds:itemID="{0188E5DC-A388-438E-A798-7598E5246630}"/>
</file>

<file path=customXml/itemProps3.xml><?xml version="1.0" encoding="utf-8"?>
<ds:datastoreItem xmlns:ds="http://schemas.openxmlformats.org/officeDocument/2006/customXml" ds:itemID="{D8949D8E-49ED-4D48-8689-B26ED9ED303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question 1</vt:lpstr>
      <vt:lpstr>sol question 1</vt:lpstr>
      <vt:lpstr>question2</vt:lpstr>
      <vt:lpstr>question2 correction</vt:lpstr>
    </vt:vector>
  </TitlesOfParts>
  <Company>RENAULT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pf02409</dc:creator>
  <cp:lastModifiedBy>Ofadis</cp:lastModifiedBy>
  <dcterms:created xsi:type="dcterms:W3CDTF">2013-04-26T11:13:17Z</dcterms:created>
  <dcterms:modified xsi:type="dcterms:W3CDTF">2013-05-09T11:53:57Z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0x010100E3249D27B6A3D841B25CD11DB5E2ED5C</vt:lpwstr>
  </property>
  <property fmtid="{D5CDD505-2E9C-101B-9397-08002B2CF9AE}" pid="3" name="MediaServiceImageTags">
    <vt:lpwstr/>
  </property>
</Properties>
</file>